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sh_spec03\Desktop\СДЕЛАТЬ\Шпилева до 09.05.2025\"/>
    </mc:Choice>
  </mc:AlternateContent>
  <bookViews>
    <workbookView xWindow="-120" yWindow="-120" windowWidth="29040" windowHeight="15840"/>
  </bookViews>
  <sheets>
    <sheet name="ДОХОДЫ  2025-2027" sheetId="3" r:id="rId1"/>
  </sheets>
  <definedNames>
    <definedName name="_xlnm._FilterDatabase" localSheetId="0" hidden="1">'ДОХОДЫ  2025-2027'!$A$5:$G$5</definedName>
    <definedName name="_xlnm.Print_Titles" localSheetId="0">'ДОХОДЫ  2025-2027'!$5:$5</definedName>
    <definedName name="_xlnm.Print_Area" localSheetId="0">'ДОХОДЫ  2025-2027'!$A$1:$E$326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2" i="3" l="1"/>
  <c r="D311" i="3" s="1"/>
  <c r="D298" i="3"/>
  <c r="D297" i="3" s="1"/>
  <c r="D249" i="3"/>
  <c r="D248" i="3" s="1"/>
  <c r="D240" i="3"/>
  <c r="C249" i="3"/>
  <c r="D197" i="3"/>
  <c r="D196" i="3" s="1"/>
  <c r="D157" i="3"/>
  <c r="D151" i="3"/>
  <c r="D145" i="3"/>
  <c r="D122" i="3"/>
  <c r="D98" i="3"/>
  <c r="D81" i="3"/>
  <c r="D80" i="3" s="1"/>
  <c r="D34" i="3"/>
  <c r="D11" i="3"/>
  <c r="D10" i="3" s="1"/>
  <c r="C11" i="3"/>
  <c r="C10" i="3" s="1"/>
  <c r="D28" i="3"/>
  <c r="E28" i="3" s="1"/>
  <c r="C28" i="3"/>
  <c r="D30" i="3"/>
  <c r="C30" i="3"/>
  <c r="D32" i="3"/>
  <c r="C32" i="3"/>
  <c r="D38" i="3"/>
  <c r="C38" i="3"/>
  <c r="D42" i="3"/>
  <c r="C42" i="3"/>
  <c r="D51" i="3"/>
  <c r="D53" i="3"/>
  <c r="C51" i="3"/>
  <c r="C53" i="3"/>
  <c r="D56" i="3"/>
  <c r="C56" i="3"/>
  <c r="D59" i="3"/>
  <c r="C59" i="3"/>
  <c r="D61" i="3"/>
  <c r="C61" i="3"/>
  <c r="E61" i="3" s="1"/>
  <c r="D64" i="3"/>
  <c r="C64" i="3"/>
  <c r="C63" i="3" s="1"/>
  <c r="D74" i="3"/>
  <c r="C74" i="3"/>
  <c r="D76" i="3"/>
  <c r="C76" i="3"/>
  <c r="D78" i="3"/>
  <c r="C78" i="3"/>
  <c r="C81" i="3"/>
  <c r="C80" i="3" s="1"/>
  <c r="D88" i="3"/>
  <c r="D84" i="3" s="1"/>
  <c r="D83" i="3" s="1"/>
  <c r="C88" i="3"/>
  <c r="C84" i="3" s="1"/>
  <c r="C83" i="3" s="1"/>
  <c r="D93" i="3"/>
  <c r="C93" i="3"/>
  <c r="C92" i="3" s="1"/>
  <c r="C91" i="3" s="1"/>
  <c r="D101" i="3"/>
  <c r="C101" i="3"/>
  <c r="D110" i="3"/>
  <c r="D109" i="3" s="1"/>
  <c r="C110" i="3"/>
  <c r="C109" i="3" s="1"/>
  <c r="D116" i="3"/>
  <c r="D115" i="3" s="1"/>
  <c r="D114" i="3" s="1"/>
  <c r="C116" i="3"/>
  <c r="D119" i="3"/>
  <c r="C119" i="3"/>
  <c r="E119" i="3" s="1"/>
  <c r="D160" i="3"/>
  <c r="C160" i="3"/>
  <c r="D165" i="3"/>
  <c r="C165" i="3"/>
  <c r="D168" i="3"/>
  <c r="D167" i="3" s="1"/>
  <c r="C168" i="3"/>
  <c r="C167" i="3" s="1"/>
  <c r="D211" i="3"/>
  <c r="C211" i="3"/>
  <c r="D213" i="3"/>
  <c r="E213" i="3" s="1"/>
  <c r="C213" i="3"/>
  <c r="D228" i="3"/>
  <c r="C228" i="3"/>
  <c r="D230" i="3"/>
  <c r="C230" i="3"/>
  <c r="D232" i="3"/>
  <c r="C232" i="3"/>
  <c r="D234" i="3"/>
  <c r="C234" i="3"/>
  <c r="C240" i="3"/>
  <c r="D242" i="3"/>
  <c r="C242" i="3"/>
  <c r="D279" i="3"/>
  <c r="D278" i="3" s="1"/>
  <c r="C279" i="3"/>
  <c r="C278" i="3" s="1"/>
  <c r="D291" i="3"/>
  <c r="C291" i="3"/>
  <c r="D293" i="3"/>
  <c r="C293" i="3"/>
  <c r="D295" i="3"/>
  <c r="C295" i="3"/>
  <c r="C298" i="3"/>
  <c r="D300" i="3"/>
  <c r="C300" i="3"/>
  <c r="D302" i="3"/>
  <c r="C302" i="3"/>
  <c r="E12" i="3"/>
  <c r="E13" i="3"/>
  <c r="E14" i="3"/>
  <c r="E15" i="3"/>
  <c r="E16" i="3"/>
  <c r="E17" i="3"/>
  <c r="E18" i="3"/>
  <c r="E19" i="3"/>
  <c r="E29" i="3"/>
  <c r="E31" i="3"/>
  <c r="E33" i="3"/>
  <c r="E39" i="3"/>
  <c r="E40" i="3"/>
  <c r="E41" i="3"/>
  <c r="E43" i="3"/>
  <c r="E44" i="3"/>
  <c r="E45" i="3"/>
  <c r="E46" i="3"/>
  <c r="E47" i="3"/>
  <c r="E49" i="3"/>
  <c r="E50" i="3"/>
  <c r="E52" i="3"/>
  <c r="E54" i="3"/>
  <c r="E57" i="3"/>
  <c r="E60" i="3"/>
  <c r="E62" i="3"/>
  <c r="E65" i="3"/>
  <c r="E66" i="3"/>
  <c r="E67" i="3"/>
  <c r="E69" i="3"/>
  <c r="E70" i="3"/>
  <c r="E71" i="3"/>
  <c r="E75" i="3"/>
  <c r="E76" i="3"/>
  <c r="E77" i="3"/>
  <c r="E79" i="3"/>
  <c r="E82" i="3"/>
  <c r="E85" i="3"/>
  <c r="E86" i="3"/>
  <c r="E87" i="3"/>
  <c r="E89" i="3"/>
  <c r="E90" i="3"/>
  <c r="E94" i="3"/>
  <c r="E97" i="3"/>
  <c r="E102" i="3"/>
  <c r="E103" i="3"/>
  <c r="E104" i="3"/>
  <c r="E105" i="3"/>
  <c r="E106" i="3"/>
  <c r="E107" i="3"/>
  <c r="E108" i="3"/>
  <c r="E111" i="3"/>
  <c r="E112" i="3"/>
  <c r="E113" i="3"/>
  <c r="E117" i="3"/>
  <c r="E118" i="3"/>
  <c r="E120" i="3"/>
  <c r="E121" i="3"/>
  <c r="E124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40" i="3"/>
  <c r="E141" i="3"/>
  <c r="E143" i="3"/>
  <c r="E144" i="3"/>
  <c r="E147" i="3"/>
  <c r="E148" i="3"/>
  <c r="E149" i="3"/>
  <c r="E150" i="3"/>
  <c r="E153" i="3"/>
  <c r="E154" i="3"/>
  <c r="E155" i="3"/>
  <c r="E156" i="3"/>
  <c r="E159" i="3"/>
  <c r="E161" i="3"/>
  <c r="E162" i="3"/>
  <c r="E163" i="3"/>
  <c r="E164" i="3"/>
  <c r="E166" i="3"/>
  <c r="E169" i="3"/>
  <c r="E171" i="3"/>
  <c r="E173" i="3"/>
  <c r="E175" i="3"/>
  <c r="E176" i="3"/>
  <c r="E179" i="3"/>
  <c r="E180" i="3"/>
  <c r="E182" i="3"/>
  <c r="E184" i="3"/>
  <c r="E185" i="3"/>
  <c r="E186" i="3"/>
  <c r="E189" i="3"/>
  <c r="E191" i="3"/>
  <c r="E192" i="3"/>
  <c r="E193" i="3"/>
  <c r="E194" i="3"/>
  <c r="E195" i="3"/>
  <c r="E200" i="3"/>
  <c r="E202" i="3"/>
  <c r="E204" i="3"/>
  <c r="E205" i="3"/>
  <c r="E207" i="3"/>
  <c r="E212" i="3"/>
  <c r="E214" i="3"/>
  <c r="E216" i="3"/>
  <c r="E219" i="3"/>
  <c r="E221" i="3"/>
  <c r="E223" i="3"/>
  <c r="E225" i="3"/>
  <c r="E227" i="3"/>
  <c r="E229" i="3"/>
  <c r="E231" i="3"/>
  <c r="E233" i="3"/>
  <c r="E235" i="3"/>
  <c r="E237" i="3"/>
  <c r="E239" i="3"/>
  <c r="E241" i="3"/>
  <c r="E243" i="3"/>
  <c r="E245" i="3"/>
  <c r="E247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6" i="3"/>
  <c r="E267" i="3"/>
  <c r="E268" i="3"/>
  <c r="E269" i="3"/>
  <c r="E270" i="3"/>
  <c r="E271" i="3"/>
  <c r="E272" i="3"/>
  <c r="E273" i="3"/>
  <c r="E274" i="3"/>
  <c r="E280" i="3"/>
  <c r="E281" i="3"/>
  <c r="E282" i="3"/>
  <c r="E283" i="3"/>
  <c r="E284" i="3"/>
  <c r="E285" i="3"/>
  <c r="E286" i="3"/>
  <c r="E287" i="3"/>
  <c r="E288" i="3"/>
  <c r="E289" i="3"/>
  <c r="E290" i="3"/>
  <c r="E292" i="3"/>
  <c r="E294" i="3"/>
  <c r="E296" i="3"/>
  <c r="E299" i="3"/>
  <c r="E301" i="3"/>
  <c r="E303" i="3"/>
  <c r="D100" i="3" l="1"/>
  <c r="E101" i="3"/>
  <c r="E74" i="3"/>
  <c r="D27" i="3"/>
  <c r="E242" i="3"/>
  <c r="C210" i="3"/>
  <c r="E249" i="3"/>
  <c r="E32" i="3"/>
  <c r="E30" i="3"/>
  <c r="E279" i="3"/>
  <c r="E78" i="3"/>
  <c r="E165" i="3"/>
  <c r="E116" i="3"/>
  <c r="E291" i="3"/>
  <c r="E93" i="3"/>
  <c r="D277" i="3"/>
  <c r="E38" i="3"/>
  <c r="E81" i="3"/>
  <c r="C73" i="3"/>
  <c r="C72" i="3" s="1"/>
  <c r="C248" i="3"/>
  <c r="C217" i="3" s="1"/>
  <c r="E64" i="3"/>
  <c r="E42" i="3"/>
  <c r="C37" i="3"/>
  <c r="C36" i="3" s="1"/>
  <c r="E298" i="3"/>
  <c r="E293" i="3"/>
  <c r="C277" i="3"/>
  <c r="D73" i="3"/>
  <c r="E234" i="3"/>
  <c r="C58" i="3"/>
  <c r="C55" i="3" s="1"/>
  <c r="E300" i="3"/>
  <c r="E232" i="3"/>
  <c r="E59" i="3"/>
  <c r="D37" i="3"/>
  <c r="D36" i="3" s="1"/>
  <c r="C27" i="3"/>
  <c r="C26" i="3" s="1"/>
  <c r="C115" i="3"/>
  <c r="C114" i="3" s="1"/>
  <c r="D26" i="3"/>
  <c r="E211" i="3"/>
  <c r="E230" i="3"/>
  <c r="C100" i="3"/>
  <c r="E295" i="3"/>
  <c r="E228" i="3"/>
  <c r="E53" i="3"/>
  <c r="E168" i="3"/>
  <c r="E51" i="3"/>
  <c r="D217" i="3"/>
  <c r="D210" i="3"/>
  <c r="E210" i="3" s="1"/>
  <c r="E302" i="3"/>
  <c r="E240" i="3"/>
  <c r="D58" i="3"/>
  <c r="E110" i="3"/>
  <c r="E160" i="3"/>
  <c r="E88" i="3"/>
  <c r="E56" i="3"/>
  <c r="E11" i="3"/>
  <c r="D63" i="3"/>
  <c r="E63" i="3" s="1"/>
  <c r="E80" i="3"/>
  <c r="E84" i="3"/>
  <c r="D92" i="3"/>
  <c r="D91" i="3" s="1"/>
  <c r="E109" i="3"/>
  <c r="D9" i="3" l="1"/>
  <c r="E73" i="3"/>
  <c r="E27" i="3"/>
  <c r="C9" i="3"/>
  <c r="E58" i="3"/>
  <c r="D55" i="3"/>
  <c r="D72" i="3"/>
  <c r="D209" i="3"/>
  <c r="D208" i="3" s="1"/>
  <c r="E92" i="3"/>
  <c r="E91" i="3"/>
  <c r="E55" i="3" l="1"/>
  <c r="D8" i="3"/>
  <c r="C34" i="3"/>
  <c r="C218" i="3" l="1"/>
  <c r="E218" i="3" s="1"/>
  <c r="C246" i="3"/>
  <c r="E246" i="3" s="1"/>
  <c r="F308" i="3"/>
  <c r="F306" i="3"/>
  <c r="F304" i="3"/>
  <c r="F302" i="3"/>
  <c r="F298" i="3"/>
  <c r="F295" i="3"/>
  <c r="F293" i="3"/>
  <c r="F291" i="3"/>
  <c r="F279" i="3"/>
  <c r="F278" i="3" s="1"/>
  <c r="F249" i="3"/>
  <c r="F248" i="3" s="1"/>
  <c r="F244" i="3"/>
  <c r="F240" i="3"/>
  <c r="F238" i="3"/>
  <c r="F236" i="3"/>
  <c r="F234" i="3"/>
  <c r="F232" i="3"/>
  <c r="F230" i="3"/>
  <c r="F226" i="3"/>
  <c r="F224" i="3"/>
  <c r="F222" i="3"/>
  <c r="F220" i="3"/>
  <c r="F215" i="3"/>
  <c r="F213" i="3"/>
  <c r="F211" i="3"/>
  <c r="F277" i="3" l="1"/>
  <c r="F217" i="3"/>
  <c r="F210" i="3"/>
  <c r="F297" i="3"/>
  <c r="C226" i="3"/>
  <c r="E226" i="3" s="1"/>
  <c r="F209" i="3" l="1"/>
  <c r="F208" i="3" s="1"/>
  <c r="C188" i="3" l="1"/>
  <c r="E188" i="3" s="1"/>
  <c r="C306" i="3" l="1"/>
  <c r="C297" i="3" s="1"/>
  <c r="C236" i="3"/>
  <c r="E236" i="3" s="1"/>
  <c r="C238" i="3"/>
  <c r="E238" i="3" s="1"/>
  <c r="E297" i="3" l="1"/>
  <c r="C209" i="3"/>
  <c r="C208" i="3" s="1"/>
  <c r="C8" i="3" s="1"/>
  <c r="C220" i="3"/>
  <c r="E220" i="3" s="1"/>
  <c r="C142" i="3"/>
  <c r="E142" i="3" s="1"/>
  <c r="C48" i="3" l="1"/>
  <c r="E48" i="3" s="1"/>
  <c r="C68" i="3"/>
  <c r="E68" i="3" s="1"/>
  <c r="E83" i="3"/>
  <c r="C98" i="3"/>
  <c r="C122" i="3"/>
  <c r="C125" i="3"/>
  <c r="E125" i="3" s="1"/>
  <c r="C139" i="3"/>
  <c r="E139" i="3" s="1"/>
  <c r="C145" i="3"/>
  <c r="C151" i="3"/>
  <c r="C157" i="3"/>
  <c r="C170" i="3"/>
  <c r="E170" i="3" s="1"/>
  <c r="C172" i="3"/>
  <c r="E172" i="3" s="1"/>
  <c r="C174" i="3"/>
  <c r="E174" i="3" s="1"/>
  <c r="C178" i="3"/>
  <c r="E178" i="3" s="1"/>
  <c r="C181" i="3"/>
  <c r="E181" i="3" s="1"/>
  <c r="C183" i="3"/>
  <c r="E183" i="3" s="1"/>
  <c r="C187" i="3"/>
  <c r="E187" i="3" s="1"/>
  <c r="E26" i="3" l="1"/>
  <c r="E10" i="3"/>
  <c r="E72" i="3"/>
  <c r="C96" i="3"/>
  <c r="E100" i="3"/>
  <c r="C177" i="3"/>
  <c r="E177" i="3" s="1"/>
  <c r="E167" i="3"/>
  <c r="E115" i="3"/>
  <c r="E248" i="3"/>
  <c r="C308" i="3"/>
  <c r="C304" i="3"/>
  <c r="E278" i="3"/>
  <c r="C244" i="3"/>
  <c r="E244" i="3" s="1"/>
  <c r="C224" i="3"/>
  <c r="E224" i="3" s="1"/>
  <c r="C222" i="3"/>
  <c r="E222" i="3" s="1"/>
  <c r="C215" i="3"/>
  <c r="E215" i="3" s="1"/>
  <c r="C206" i="3"/>
  <c r="C201" i="3"/>
  <c r="E201" i="3" s="1"/>
  <c r="C199" i="3"/>
  <c r="E199" i="3" s="1"/>
  <c r="C197" i="3"/>
  <c r="C190" i="3"/>
  <c r="E190" i="3" s="1"/>
  <c r="C203" i="3" l="1"/>
  <c r="E203" i="3" s="1"/>
  <c r="E206" i="3"/>
  <c r="C95" i="3"/>
  <c r="E95" i="3" s="1"/>
  <c r="E96" i="3"/>
  <c r="E36" i="3"/>
  <c r="E37" i="3"/>
  <c r="E217" i="3"/>
  <c r="E277" i="3"/>
  <c r="C196" i="3"/>
  <c r="E114" i="3"/>
  <c r="E9" i="3" l="1"/>
  <c r="E208" i="3" l="1"/>
  <c r="E209" i="3"/>
  <c r="C6" i="3" l="1"/>
  <c r="E8" i="3"/>
</calcChain>
</file>

<file path=xl/sharedStrings.xml><?xml version="1.0" encoding="utf-8"?>
<sst xmlns="http://schemas.openxmlformats.org/spreadsheetml/2006/main" count="622" uniqueCount="579">
  <si>
    <t>Код бюджетной классификации</t>
  </si>
  <si>
    <t>Наименование доходов</t>
  </si>
  <si>
    <t>ИТОГО</t>
  </si>
  <si>
    <t xml:space="preserve">Дефицит 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</si>
  <si>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</si>
  <si>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</si>
  <si>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</si>
  <si>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</si>
  <si>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</si>
  <si>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</si>
  <si>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</si>
  <si>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</si>
  <si>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</si>
  <si>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</si>
  <si>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</si>
  <si>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</si>
  <si>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</si>
  <si>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1 01 02050 01 0000 110</t>
  </si>
  <si>
    <t>1 01 02060 01 0000 110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</si>
  <si>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</si>
  <si>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1 01 02070 01 0000 110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</si>
  <si>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</si>
  <si>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1 01 02080 01 0000 110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</si>
  <si>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</si>
  <si>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</si>
  <si>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</si>
  <si>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</si>
  <si>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</si>
  <si>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</si>
  <si>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</si>
  <si>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</si>
  <si>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</si>
  <si>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</si>
  <si>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</si>
  <si>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</si>
  <si>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</si>
  <si>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</si>
  <si>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</si>
  <si>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</si>
  <si>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</si>
  <si>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</si>
  <si>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</si>
  <si>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</si>
  <si>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</si>
  <si>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</si>
  <si>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</si>
  <si>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</si>
  <si>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</si>
  <si>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</si>
  <si>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</si>
  <si>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</si>
  <si>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</si>
  <si>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</si>
  <si>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</si>
  <si>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</si>
  <si>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</si>
  <si>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</si>
  <si>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</si>
  <si>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</si>
  <si>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</si>
  <si>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</si>
  <si>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</si>
  <si>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</si>
  <si>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</si>
  <si>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</si>
  <si>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</si>
  <si>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</si>
  <si>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</si>
  <si>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</si>
  <si>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</si>
  <si>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</si>
  <si>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</si>
  <si>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</si>
  <si>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</si>
  <si>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</si>
  <si>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1 06 06000 00 0000 110</t>
  </si>
  <si>
    <t>Земельный налог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</si>
  <si>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</si>
  <si>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</si>
  <si>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</si>
  <si>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</si>
  <si>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</si>
  <si>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</si>
  <si>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</si>
  <si>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</si>
  <si>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</si>
  <si>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</si>
  <si>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</si>
  <si>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</si>
  <si>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</si>
  <si>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</si>
  <si>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</si>
  <si>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</si>
  <si>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</si>
  <si>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</si>
  <si>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</si>
  <si>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</si>
  <si>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</si>
  <si>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</si>
  <si>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</si>
  <si>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</si>
  <si>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</si>
  <si>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</si>
  <si>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</si>
  <si>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</si>
  <si>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</si>
  <si>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</si>
  <si>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</si>
  <si>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</si>
  <si>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</si>
  <si>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</si>
  <si>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</si>
  <si>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</si>
  <si>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</si>
  <si>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</si>
  <si>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</si>
  <si>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</si>
  <si>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</si>
  <si>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</si>
  <si>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</si>
  <si>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</si>
  <si>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</si>
  <si>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</si>
  <si>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</si>
  <si>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</si>
  <si>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</si>
  <si>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</si>
  <si>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</si>
  <si>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</si>
  <si>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</si>
  <si>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</si>
  <si>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</si>
  <si>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</si>
  <si>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</si>
  <si>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</si>
  <si>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</si>
  <si>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1 13 02990 00 0000 130</t>
  </si>
  <si>
    <t>Прочие доходы от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</si>
  <si>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</si>
  <si>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</si>
  <si>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</si>
  <si>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</si>
  <si>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</si>
  <si>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</si>
  <si>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</si>
  <si>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</si>
  <si>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</si>
  <si>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</si>
  <si>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</si>
  <si>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</si>
  <si>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</si>
  <si>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</si>
  <si>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</si>
  <si>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</si>
  <si>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</si>
  <si>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</si>
  <si>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</si>
  <si>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</si>
  <si>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</si>
  <si>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</si>
  <si>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</si>
  <si>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</si>
  <si>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</si>
  <si>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</si>
  <si>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</si>
  <si>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</si>
  <si>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</si>
  <si>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</si>
  <si>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</si>
  <si>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</si>
  <si>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</si>
  <si>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</si>
  <si>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</si>
  <si>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</si>
  <si>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</si>
  <si>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</si>
  <si>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</si>
  <si>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</si>
  <si>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</si>
  <si>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</si>
  <si>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</si>
  <si>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</si>
  <si>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</si>
  <si>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</si>
  <si>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</si>
  <si>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</si>
  <si>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</si>
  <si>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</si>
  <si>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</si>
  <si>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</si>
  <si>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</si>
  <si>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</si>
  <si>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</si>
  <si>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</si>
  <si>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</si>
  <si>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</si>
  <si>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</si>
  <si>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</si>
  <si>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</si>
  <si>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</si>
  <si>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</si>
  <si>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</si>
  <si>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</si>
  <si>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</si>
  <si>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</si>
  <si>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</si>
  <si>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</si>
  <si>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</si>
  <si>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</si>
  <si>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</si>
  <si>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</si>
  <si>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</si>
  <si>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</si>
  <si>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</si>
  <si>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</si>
  <si>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</si>
  <si>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</si>
  <si>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</si>
  <si>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</si>
  <si>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</si>
  <si>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</si>
  <si>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</si>
  <si>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</si>
  <si>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</si>
  <si>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</si>
  <si>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</si>
  <si>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</si>
  <si>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</si>
  <si>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</si>
  <si>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</si>
  <si>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</si>
  <si>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</si>
  <si>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</si>
  <si>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</si>
  <si>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</si>
  <si>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</si>
  <si>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</si>
  <si>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</si>
  <si>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</si>
  <si>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</si>
  <si>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</si>
  <si>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</si>
  <si>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</si>
  <si>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</si>
  <si>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</si>
  <si>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</si>
  <si>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</si>
  <si>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</si>
  <si>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</si>
  <si>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</si>
  <si>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</si>
  <si>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</si>
  <si>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</si>
  <si>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</si>
  <si>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</si>
  <si>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</si>
  <si>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</si>
  <si>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</si>
  <si>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</si>
  <si>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</si>
  <si>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</si>
  <si>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</si>
  <si>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</si>
  <si>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</si>
  <si>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</si>
  <si>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</si>
  <si>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</si>
  <si>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</si>
  <si>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</si>
  <si>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</si>
  <si>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</si>
  <si>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</si>
  <si>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</si>
  <si>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</si>
  <si>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</si>
  <si>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</si>
  <si>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</si>
  <si>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</si>
  <si>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</si>
  <si>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</si>
  <si>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</si>
  <si>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</si>
  <si>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</si>
  <si>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</si>
  <si>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</si>
  <si>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</si>
  <si>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</si>
  <si>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</si>
  <si>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</si>
  <si>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</si>
  <si>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</si>
  <si>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</si>
  <si>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</si>
  <si>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</si>
  <si>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</si>
  <si>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</si>
  <si>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</si>
  <si>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</si>
  <si>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1 16 10120 00 0000 140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</si>
  <si>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</si>
  <si>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</si>
  <si>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</si>
  <si>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</si>
  <si>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</si>
  <si>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</si>
  <si>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</si>
  <si>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</si>
  <si>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</si>
  <si>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</si>
  <si>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</si>
  <si>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</si>
  <si>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</si>
  <si>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</si>
  <si>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</si>
  <si>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</si>
  <si>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</si>
  <si>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</si>
  <si>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</si>
  <si>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</si>
  <si>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</si>
  <si>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</si>
  <si>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</si>
  <si>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</si>
  <si>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</si>
  <si>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</si>
  <si>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</si>
  <si>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</si>
  <si>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</si>
  <si>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</si>
  <si>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</si>
  <si>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</si>
  <si>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</si>
  <si>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</si>
  <si>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</si>
  <si>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</si>
  <si>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</si>
  <si>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</si>
  <si>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</si>
  <si>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</si>
  <si>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</si>
  <si>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</si>
  <si>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</si>
  <si>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</si>
  <si>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</si>
  <si>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</si>
  <si>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</si>
  <si>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</si>
  <si>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</si>
  <si>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</si>
  <si>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</si>
  <si>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</si>
  <si>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</si>
  <si>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</si>
  <si>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2 02 25169 00 0000 150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</si>
  <si>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</si>
  <si>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2 02 25304 00 0000 150
</t>
  </si>
  <si>
    <t>2 02 25497 00 0000 150</t>
  </si>
  <si>
    <t>Субсидии бюджетам на реализацию мероприятий по обеспечению жильем молодых семей</t>
  </si>
  <si>
    <t>2 02 25576 00 0000 150</t>
  </si>
  <si>
    <t>Субсидии бюджетам на обеспечение комплексного развития сельских территорий</t>
  </si>
  <si>
    <t>2 02 29999 00 0000 150</t>
  </si>
  <si>
    <t>Прочие субсидии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</si>
  <si>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</si>
  <si>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</si>
  <si>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</si>
  <si>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</si>
  <si>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</si>
  <si>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</si>
  <si>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</si>
  <si>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</si>
  <si>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2 02 36900 00 0000 150</t>
  </si>
  <si>
    <t>Единая субвенция местным бюджетам из бюджета субъекта  Российской Федерации</t>
  </si>
  <si>
    <t>2 02 40000 00 0000 150</t>
  </si>
  <si>
    <t xml:space="preserve">Иные межбюджетные трансферты </t>
  </si>
  <si>
    <t>2 02 45303 00 0000 150</t>
  </si>
  <si>
    <t>2 02 45505 00 0000 150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</si>
  <si>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</si>
  <si>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2 02 49999 00 0000 150</t>
  </si>
  <si>
    <t xml:space="preserve">Прочие межбюджетные  трансферты, передаваемые бюджетам </t>
  </si>
  <si>
    <t>2 03 04099 04 0000 150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</si>
  <si>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</si>
  <si>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2 02 45303 14 0000 150</t>
  </si>
  <si>
    <t xml:space="preserve"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
</t>
  </si>
  <si>
    <t>2 02 45505 14 0000 150</t>
  </si>
  <si>
    <t>Единая субвенция бюджетам муниципальных округов из бюджета субъекта Российской Федерации</t>
  </si>
  <si>
    <t>2 02 36900 14 0000 150</t>
  </si>
  <si>
    <t>2 02 35930 14 0000 150</t>
  </si>
  <si>
    <t>2 02 35120 14 0000 150</t>
  </si>
  <si>
    <t>2 02 30024 14 0000 150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</si>
  <si>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</si>
  <si>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</si>
  <si>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</si>
  <si>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</si>
  <si>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1 11 05074 14 0000 120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</si>
  <si>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</si>
  <si>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</si>
  <si>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</si>
  <si>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1 13 02994 14 0000 130</t>
  </si>
  <si>
    <t>Прочие доходы от компенсации затрат бюджетов муниципальных округов</t>
  </si>
  <si>
    <t>1 14 02043 14 0000 410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</si>
  <si>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</si>
  <si>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</si>
  <si>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</si>
  <si>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</si>
  <si>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1 16 10081 14 0000 140</t>
  </si>
  <si>
    <t>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</si>
  <si>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Прочие доходы от оказания платных услуг (работ) получателями средств бюджетов муниципальных округов</t>
  </si>
  <si>
    <t>2 02 25097 14 0000 150</t>
  </si>
  <si>
    <t xml:space="preserve">2 02 25169 14 0000 150
</t>
  </si>
  <si>
    <t>2 02 25497 14 0000 150</t>
  </si>
  <si>
    <t>2 02 25576 14 0000 150</t>
  </si>
  <si>
    <t>2 02 29999 14 0000 150</t>
  </si>
  <si>
    <t xml:space="preserve">Субвенции бюджетам муниципальных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</si>
  <si>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</si>
  <si>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муниципальных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</si>
  <si>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 муниципальных округов на осуществление государственных полномочий по созданию и организации деятельности административных комиссий </t>
  </si>
  <si>
    <t>2 02 15001 14 0000 150</t>
  </si>
  <si>
    <t>2 02 15002 14 0000 150</t>
  </si>
  <si>
    <t>2 02 25304 14 0000 150</t>
  </si>
  <si>
    <t>Субсидии бюджетам муниципальных образований Магаданской области на реализацию муниципальных программ, направленных на материальное стимулирование народных дружинников</t>
  </si>
  <si>
    <t>Субсидии бюджетам муниципальных образований Магаданской области на организацию отдыха и оздоровление детей</t>
  </si>
  <si>
    <t>Субсидии бюджетам муниципальных образований Магаданской области на организацию питания в образовательных учреждениях</t>
  </si>
  <si>
    <t>Субсидии бюджетам муниципальных образований на ликвидацию несанкционированных свалок на территории муниципальных образований Магаданской области</t>
  </si>
  <si>
    <t>Субсидии бюджетам муниципальных округов на восстановление и модернизация муниципального имущества в муниципальных образованиях Магаданской области</t>
  </si>
  <si>
    <t>Субсидии бюджетам муниципальных округов на благоустройство дворовых и общественных территорий п. Талая Хасынского муниципального образования</t>
  </si>
  <si>
    <t>Субсидии бюджетам муниципальных образований на осуществление мероприятий по подготовке к осенне-зимнему отопительному периоду</t>
  </si>
  <si>
    <t>Субсидии бюджетам муниципальных образований Магаданской области на возмещение расходов по коммунальным услугам учреждениям социальной сферы</t>
  </si>
  <si>
    <t>Субсидии бюджетам муниципальных образований Магаданской области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</si>
  <si>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Субвенции бюджетам муниципальных образований Магаданской области на реализацию Закона Магаданской области от 28 декабря 2009 года № 1220-ОЗ "О наделении органов местного самоуправления государственными полномочиями Магаданской области по постановке на учет и учету граждан, имеющих право на получение единовременных социальных выплат на приобретение или строительство жилых помещений и выезжающих из районов Крайнего Севера и приравненных к ним местностей, а также закрывающихся населенных пунктов в районах Крайнего Севера и приравненных к ним местностей"</t>
  </si>
  <si>
    <t>Субвенции бюджетам муниципальных образований Магаданской области на осуществление государственных полномочий по обеспечению отдельных категорий граждан жилыми помещениями</t>
  </si>
  <si>
    <t xml:space="preserve">2 02 25081 00 0000 150
</t>
  </si>
  <si>
    <t xml:space="preserve">2 02 25081 14 0000 150
</t>
  </si>
  <si>
    <t>Субсидии бюджетам муниципальных округов на реализацию мероприятий по поддержке социально ориентированных некоммерческих организаций</t>
  </si>
  <si>
    <t xml:space="preserve">Субсидии бюджетам муниципальных округов на укрепление материально-технической базы в области физической культуры и спорта </t>
  </si>
  <si>
    <t>Субсидии бюджетам муниципальных образований Магаданской области на реализацию мероприятий по оборудованию жилых помещений отдельных категорий граждан автономными пожарными извещателями и по их техническому обслуживанию</t>
  </si>
  <si>
    <t xml:space="preserve">2 02 25519 00 0000 150
</t>
  </si>
  <si>
    <t>Субсидии бюджетам на поддержку отрасли культуры</t>
  </si>
  <si>
    <t xml:space="preserve">2 02 25519 14 0000 150
</t>
  </si>
  <si>
    <t>Государственная поддержка отрасли кульутра</t>
  </si>
  <si>
    <t>Субсидии бюджетам на развитие сети учреждений культурно-досугового типа</t>
  </si>
  <si>
    <t xml:space="preserve">Субсидии бюджетам городских округов на развитие учреждений культурно- досугового типа </t>
  </si>
  <si>
    <t xml:space="preserve"> 2 02 25513 00 0000 150</t>
  </si>
  <si>
    <t xml:space="preserve"> 2 02 25513 14 0000 150</t>
  </si>
  <si>
    <t>2 02 25555 00 0000 150</t>
  </si>
  <si>
    <t>2 02 25555 14 0000 150</t>
  </si>
  <si>
    <t xml:space="preserve">Субсидии бюджетам муниципальных округов на реализацию мероприятий поддержки развития малого и среднего предпринимательства </t>
  </si>
  <si>
    <t xml:space="preserve">Субсидии бюджетам муниципальных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</t>
  </si>
  <si>
    <t xml:space="preserve">Субсидии бюджетам муниципальных округов на проведение кадастровых работ в отношении земельных участков, планируемых к выделению гражданам, имеющим трех и более детей </t>
  </si>
  <si>
    <t>2 03 00000 00 0000 150</t>
  </si>
  <si>
    <t>Безвозмездные поступления от государственных (муниципальных) организациях</t>
  </si>
  <si>
    <t>2 03 04000 14 0000 150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</si>
  <si>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</si>
  <si>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</si>
  <si>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</si>
  <si>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</si>
  <si>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</si>
  <si>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</si>
  <si>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</si>
  <si>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</si>
  <si>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2 02 49999 04 0000 150</t>
  </si>
  <si>
    <t>1 14 06012 14 0000 430</t>
  </si>
  <si>
    <t>2 02 25213 00 0000 150</t>
  </si>
  <si>
    <t>2 02 25213 14 0000 150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</si>
  <si>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</si>
  <si>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2 02 45179 00 0000 150</t>
  </si>
  <si>
    <t>2 02 45179 14 0000 150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</si>
  <si>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</si>
  <si>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</si>
  <si>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</si>
  <si>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государственную поддержку организаций, входящих в систему спортивной подготовки</t>
  </si>
  <si>
    <t>Субсидии бюджетам муниципальных округов на государственную поддержку организаций, входящих в систему спортивной подготовки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</si>
  <si>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</si>
  <si>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</si>
  <si>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</si>
  <si>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комплексного развития сельских территорий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</si>
  <si>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</si>
  <si>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</si>
  <si>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муниципальных образований на реализацию мероприятий «Создание резерва финансовых ресурсов в муниципальных образованиях для оперативного обеспечения локализации, ликвидации чрезвычайных ситуаций, возникших в результате лесных (ландшафтных) пожаров, паводков»</t>
  </si>
  <si>
    <t>Субсидии бюджетам муниципальных образований Магаданской области на реализацию инициативных проектов</t>
  </si>
  <si>
    <t>Субсидия бюджетам муниципальных образований Магаданской области на осуществление мероприятий по реконструкции и капитальному ремонту объектов спорта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</si>
  <si>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</si>
  <si>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</si>
  <si>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1 17 05040 14 0000 180</t>
  </si>
  <si>
    <t>Прочие неналоговые доходы бюджетов муниципальных округов</t>
  </si>
  <si>
    <t>1 чтение область 2024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</si>
  <si>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</si>
  <si>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</si>
  <si>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</si>
  <si>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</si>
  <si>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</si>
  <si>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</si>
  <si>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</si>
  <si>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</si>
  <si>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</si>
  <si>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</si>
  <si>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</si>
  <si>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</si>
  <si>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</si>
  <si>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</si>
  <si>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</si>
  <si>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муниципальных образований Магаданской области на частичное возмещение расходов по присмотру и уходу за детьми, родители которых относятся к КМНС</t>
  </si>
  <si>
    <t>Субсидии бюджетам муниципальных образований Магаданской области на предоставление молодым семьям дополнительной социальной выплаты при рождении (усыновлении) каждого ребенка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</si>
  <si>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</si>
  <si>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</si>
  <si>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</si>
  <si>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</si>
  <si>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1 14 02042 14 0000 410</t>
  </si>
  <si>
    <t>Приобретение контейнеров для муниципальных образований Магаданской области</t>
  </si>
  <si>
    <t>Субсидии бюджетам муниципальных образований Магаданской области на приобретение коммунальной (специализированной) техники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</si>
  <si>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</si>
  <si>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</si>
  <si>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</si>
  <si>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</si>
  <si>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 бюджетам на ежемесячное денежное вознаграждение за классное руководство педагогическим работникам 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</si>
  <si>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бюджетам</t>
  </si>
  <si>
    <t>Субвенции бюджетам муниципальных округов на государственную регистрацию актов гражданского состояния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</si>
  <si>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</si>
  <si>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</si>
  <si>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</si>
  <si>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1 06 01020 14 0000 110</t>
  </si>
  <si>
    <t>Земельный налог с организаций, обладающих земельным участком, расположенным в границах муниципальных округов</t>
  </si>
  <si>
    <t>1 06 06032 14 0000 110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</si>
  <si>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</si>
  <si>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</si>
  <si>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Доходы от сдачи в аренду имущества, составляющего казну муниципальных округов (за исключением земельных участков)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</si>
  <si>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</si>
  <si>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</si>
  <si>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</si>
  <si>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Федерациифедеральных</t>
  </si>
  <si>
    <t>2 02 25559 00 0000 150</t>
  </si>
  <si>
    <t>2 02 25559 14 0000 150</t>
  </si>
  <si>
    <t>Субсидии бюджетам на оснащение предметных кабинетов бщеобразовательных организаций средствами обучения и воспитания</t>
  </si>
  <si>
    <t>Субсидии бюджетам муниципальных образований Магаданской области на выполнение работ по предупреждению и ликвидации последствий негативного воздействия вод на водотоках</t>
  </si>
  <si>
    <t>Субсидии бюджетам муниципальных образований Магаданской области на оплату за утилизацию строительного мусора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</si>
  <si>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</si>
  <si>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</si>
  <si>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</si>
  <si>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</si>
  <si>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образований Магаданской области на реализацию мероприятий по обеспечению жильем молодых семей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</si>
  <si>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</si>
  <si>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муниципальных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</si>
  <si>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создание модельных муниципальных библиотек</t>
  </si>
  <si>
    <t>Субсидии бюджетам муниципальных округов на создание модельных муниципальных библиотек</t>
  </si>
  <si>
    <t>2 02 25454 00 0000 150</t>
  </si>
  <si>
    <t>2 02 25454 14 0000 150</t>
  </si>
  <si>
    <t>Субсидии бюджетам муниципальных округов на оснащение предметных кабинетов общеобразовательных организаций средствами обучения и воспитания</t>
  </si>
  <si>
    <t>2 02 45050 00 0000 150</t>
  </si>
  <si>
    <t>2 02 45050 14 0000 150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</si>
  <si>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</si>
  <si>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</si>
  <si>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Дотации бюджетам муниципальных округов на поддержку мер по обеспечению сбалансированности бюджетов</t>
  </si>
  <si>
    <t>за 1 квартал 2025 года</t>
  </si>
  <si>
    <t xml:space="preserve">Утверждено            </t>
  </si>
  <si>
    <t>Исполнено</t>
  </si>
  <si>
    <t>Процент исполнения</t>
  </si>
  <si>
    <t>1 01 02140 01 0000 110</t>
  </si>
  <si>
    <t>1 01 02150 01 0000 110</t>
  </si>
  <si>
    <t>1 01 02160 01 0000 110</t>
  </si>
  <si>
    <t>1 01 02170 01 0000 110</t>
  </si>
  <si>
    <t>1 01 02210 01 0000 110</t>
  </si>
  <si>
    <t>1 01 02230 01 0000 110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</si>
  <si>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</si>
  <si>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</si>
  <si>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 xml:space="preserve"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</si>
  <si>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 xml:space="preserve"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</t>
  </si>
  <si>
    <t xml:space="preserve"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</t>
  </si>
  <si>
    <t xml:space="preserve"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</t>
  </si>
  <si>
    <t>1 17 01040 14 0000 180</t>
  </si>
  <si>
    <t xml:space="preserve">Невыясненные поступления, зачисляемые в бюджеты муниципальных округов </t>
  </si>
  <si>
    <t xml:space="preserve">Субсидии бюджетам муниципальных образований Магаданской области на реализациюмероприятий по поддержке социальной ориентированных некоммерческих организаций </t>
  </si>
  <si>
    <t xml:space="preserve">Прочие межбюджетные трансферты, передаваемые бюджетам муниципальных округов </t>
  </si>
  <si>
    <t>2 19 00000 00 0000 000</t>
  </si>
  <si>
    <t>2 19 00000 14 0000 150</t>
  </si>
  <si>
    <t>2 19 60010 14 0000 150</t>
  </si>
  <si>
    <t xml:space="preserve">ВОЗВРАТ ОСТАТКОВ СУБСИДИЙ, СУБВЕНЦИЙ И ИНЫХ МЕЖБЮДЖЕТНЫХ ТРАНСФЕРТОВ, ИМЕЮЩИХ ЦЕЛЕВОЕ НАЗНАЧЕНИЕ, ПРОШЛЫХ ЛЕТ 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</si>
  <si>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округов 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</si>
  <si>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 </t>
  </si>
  <si>
    <t xml:space="preserve"> «Хасынский муниципальный округ Магаданской области»</t>
  </si>
  <si>
    <t xml:space="preserve"> Исполнение поступления доходов в бюджет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</si>
</sst>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0_-;\-* #,##0.00_-;_-* &quot;-&quot;??_-;_-@_-"/>
  </numFmts>
  <fonts count="18" x14ac:knownFonts="1">
    <font>
      <sz val="10"/>
      <name val="Bookman Old Style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Bookman Old Style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name val="Bookman Old Style"/>
      <family val="1"/>
      <charset val="204"/>
    </font>
    <font>
      <sz val="10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49" fontId="0" fillId="0" borderId="0">
      <alignment wrapText="1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" fillId="0" borderId="0"/>
    <xf numFmtId="167" fontId="10" fillId="0" borderId="0" applyFont="0" applyFill="0" applyBorder="0" applyAlignment="0" applyProtection="0"/>
  </cellStyleXfs>
  <cellXfs count="92">
    <xf numFmtId="49" fontId="0" fillId="0" borderId="0" xfId="0">
      <alignment wrapText="1"/>
    </xf>
    <xf numFmtId="0" fontId="3" fillId="0" borderId="0" xfId="0" applyNumberFormat="1" applyFont="1">
      <alignment wrapText="1"/>
    </xf>
    <xf numFmtId="49" fontId="3" fillId="0" borderId="0" xfId="0" applyFont="1">
      <alignment wrapText="1"/>
    </xf>
    <xf numFmtId="164" fontId="3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49" fontId="3" fillId="0" borderId="0" xfId="1" applyNumberFormat="1" applyFont="1" applyBorder="1" applyAlignment="1">
      <alignment wrapText="1"/>
    </xf>
    <xf numFmtId="43" fontId="1" fillId="0" borderId="1" xfId="1" applyFont="1" applyFill="1" applyBorder="1" applyAlignment="1">
      <alignment wrapText="1"/>
    </xf>
    <xf numFmtId="165" fontId="1" fillId="0" borderId="1" xfId="2" applyNumberFormat="1" applyFont="1" applyFill="1" applyBorder="1" applyAlignment="1">
      <alignment wrapText="1"/>
    </xf>
    <xf numFmtId="49" fontId="0" fillId="0" borderId="0" xfId="0" applyAlignment="1">
      <alignment horizontal="right"/>
    </xf>
    <xf numFmtId="49" fontId="4" fillId="2" borderId="1" xfId="0" applyFont="1" applyFill="1" applyBorder="1" applyAlignment="1">
      <alignment horizontal="center" vertical="center" wrapText="1"/>
    </xf>
    <xf numFmtId="164" fontId="6" fillId="0" borderId="0" xfId="1" applyNumberFormat="1" applyFont="1" applyAlignment="1">
      <alignment wrapText="1"/>
    </xf>
    <xf numFmtId="43" fontId="5" fillId="0" borderId="1" xfId="1" applyFont="1" applyFill="1" applyBorder="1" applyAlignment="1"/>
    <xf numFmtId="43" fontId="0" fillId="0" borderId="0" xfId="1" applyFont="1" applyBorder="1" applyAlignment="1">
      <alignment wrapText="1"/>
    </xf>
    <xf numFmtId="43" fontId="1" fillId="0" borderId="1" xfId="1" applyFont="1" applyFill="1" applyBorder="1" applyAlignment="1"/>
    <xf numFmtId="165" fontId="2" fillId="0" borderId="0" xfId="1" applyNumberFormat="1" applyFont="1" applyFill="1" applyBorder="1" applyAlignment="1"/>
    <xf numFmtId="43" fontId="2" fillId="0" borderId="0" xfId="1" applyFont="1" applyFill="1" applyBorder="1" applyAlignment="1"/>
    <xf numFmtId="43" fontId="1" fillId="0" borderId="1" xfId="1" applyFont="1" applyFill="1" applyBorder="1" applyAlignment="1">
      <alignment horizontal="center"/>
    </xf>
    <xf numFmtId="43" fontId="1" fillId="0" borderId="1" xfId="2" applyFont="1" applyFill="1" applyBorder="1" applyAlignment="1">
      <alignment wrapText="1"/>
    </xf>
    <xf numFmtId="43" fontId="7" fillId="4" borderId="1" xfId="1" applyFont="1" applyFill="1" applyBorder="1" applyAlignment="1">
      <alignment wrapText="1"/>
    </xf>
    <xf numFmtId="43" fontId="0" fillId="0" borderId="0" xfId="1" applyFont="1" applyAlignment="1">
      <alignment wrapText="1"/>
    </xf>
    <xf numFmtId="40" fontId="8" fillId="0" borderId="1" xfId="0" applyNumberFormat="1" applyFont="1" applyBorder="1" applyAlignment="1"/>
    <xf numFmtId="166" fontId="0" fillId="0" borderId="0" xfId="0" applyNumberFormat="1">
      <alignment wrapText="1"/>
    </xf>
    <xf numFmtId="0" fontId="0" fillId="0" borderId="0" xfId="0" applyNumberFormat="1">
      <alignment wrapText="1"/>
    </xf>
    <xf numFmtId="43" fontId="5" fillId="0" borderId="1" xfId="2" applyFont="1" applyFill="1" applyBorder="1" applyAlignment="1"/>
    <xf numFmtId="165" fontId="1" fillId="0" borderId="1" xfId="2" applyNumberFormat="1" applyFont="1" applyFill="1" applyBorder="1" applyAlignment="1"/>
    <xf numFmtId="43" fontId="1" fillId="0" borderId="1" xfId="2" applyFont="1" applyFill="1" applyBorder="1" applyAlignment="1"/>
    <xf numFmtId="165" fontId="5" fillId="0" borderId="1" xfId="2" applyNumberFormat="1" applyFont="1" applyFill="1" applyBorder="1" applyAlignment="1"/>
    <xf numFmtId="43" fontId="0" fillId="0" borderId="0" xfId="0" applyNumberFormat="1">
      <alignment wrapText="1"/>
    </xf>
    <xf numFmtId="43" fontId="3" fillId="0" borderId="0" xfId="0" applyNumberFormat="1" applyFont="1">
      <alignment wrapText="1"/>
    </xf>
    <xf numFmtId="49" fontId="9" fillId="0" borderId="1" xfId="0" applyFont="1" applyBorder="1" applyAlignment="1">
      <alignment horizontal="center" vertical="center" wrapText="1"/>
    </xf>
    <xf numFmtId="49" fontId="11" fillId="0" borderId="0" xfId="0" applyFont="1" applyAlignment="1">
      <alignment horizontal="center"/>
    </xf>
    <xf numFmtId="49" fontId="11" fillId="0" borderId="0" xfId="0" applyFont="1" applyAlignment="1">
      <alignment horizontal="center" wrapText="1"/>
    </xf>
    <xf numFmtId="49" fontId="12" fillId="0" borderId="0" xfId="0" applyFont="1">
      <alignment wrapText="1"/>
    </xf>
    <xf numFmtId="43" fontId="13" fillId="0" borderId="0" xfId="1" applyFont="1" applyFill="1" applyAlignment="1">
      <alignment horizontal="center" wrapText="1"/>
    </xf>
    <xf numFmtId="49" fontId="11" fillId="0" borderId="1" xfId="0" applyFont="1" applyBorder="1" applyAlignment="1">
      <alignment horizontal="center" vertical="center" wrapText="1"/>
    </xf>
    <xf numFmtId="49" fontId="11" fillId="3" borderId="1" xfId="0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center" vertical="center" wrapText="1"/>
    </xf>
    <xf numFmtId="49" fontId="12" fillId="0" borderId="1" xfId="0" applyFont="1" applyBorder="1" applyAlignment="1">
      <alignment horizontal="right"/>
    </xf>
    <xf numFmtId="0" fontId="15" fillId="0" borderId="1" xfId="0" applyNumberFormat="1" applyFont="1" applyBorder="1" applyAlignment="1">
      <alignment horizontal="justify" wrapText="1"/>
    </xf>
    <xf numFmtId="43" fontId="15" fillId="0" borderId="1" xfId="1" applyFont="1" applyFill="1" applyBorder="1" applyAlignment="1"/>
    <xf numFmtId="49" fontId="15" fillId="0" borderId="1" xfId="0" applyFont="1" applyBorder="1" applyAlignment="1">
      <alignment horizontal="center"/>
    </xf>
    <xf numFmtId="49" fontId="12" fillId="0" borderId="1" xfId="0" applyFont="1" applyBorder="1" applyAlignment="1">
      <alignment horizontal="center"/>
    </xf>
    <xf numFmtId="0" fontId="12" fillId="0" borderId="1" xfId="0" applyNumberFormat="1" applyFont="1" applyBorder="1" applyAlignment="1">
      <alignment horizontal="justify" wrapText="1"/>
    </xf>
    <xf numFmtId="43" fontId="12" fillId="0" borderId="1" xfId="1" applyFont="1" applyFill="1" applyBorder="1" applyAlignment="1">
      <alignment wrapText="1"/>
    </xf>
    <xf numFmtId="43" fontId="12" fillId="0" borderId="1" xfId="1" applyFont="1" applyFill="1" applyBorder="1" applyAlignment="1"/>
    <xf numFmtId="49" fontId="12" fillId="0" borderId="1" xfId="0" applyFont="1" applyBorder="1" applyAlignment="1">
      <alignment horizontal="center" wrapText="1"/>
    </xf>
    <xf numFmtId="49" fontId="16" fillId="4" borderId="4" xfId="0" applyFont="1" applyFill="1" applyBorder="1" applyAlignment="1">
      <alignment horizontal="left" vertical="center" wrapText="1"/>
    </xf>
    <xf numFmtId="49" fontId="12" fillId="0" borderId="1" xfId="0" applyFont="1" applyBorder="1" applyAlignment="1">
      <alignment horizontal="justify" wrapText="1"/>
    </xf>
    <xf numFmtId="49" fontId="16" fillId="0" borderId="1" xfId="0" applyFont="1" applyBorder="1" applyAlignment="1">
      <alignment horizontal="center" wrapText="1"/>
    </xf>
    <xf numFmtId="49" fontId="16" fillId="5" borderId="1" xfId="0" applyFont="1" applyFill="1" applyBorder="1" applyAlignment="1">
      <alignment horizontal="left" wrapText="1"/>
    </xf>
    <xf numFmtId="49" fontId="16" fillId="4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center" wrapText="1"/>
    </xf>
    <xf numFmtId="165" fontId="12" fillId="0" borderId="1" xfId="1" applyNumberFormat="1" applyFont="1" applyFill="1" applyBorder="1" applyAlignment="1"/>
    <xf numFmtId="49" fontId="12" fillId="0" borderId="3" xfId="0" applyFont="1" applyBorder="1" applyAlignment="1">
      <alignment horizontal="center"/>
    </xf>
    <xf numFmtId="43" fontId="12" fillId="0" borderId="1" xfId="1" applyFont="1" applyFill="1" applyBorder="1" applyAlignment="1">
      <alignment horizontal="right"/>
    </xf>
    <xf numFmtId="43" fontId="12" fillId="0" borderId="1" xfId="1" applyFont="1" applyFill="1" applyBorder="1" applyAlignment="1">
      <alignment horizontal="right" wrapText="1"/>
    </xf>
    <xf numFmtId="0" fontId="15" fillId="0" borderId="1" xfId="3" applyFont="1" applyBorder="1" applyAlignment="1">
      <alignment horizontal="center"/>
    </xf>
    <xf numFmtId="0" fontId="15" fillId="0" borderId="1" xfId="3" applyFont="1" applyBorder="1" applyAlignment="1">
      <alignment horizontal="justify" wrapText="1"/>
    </xf>
    <xf numFmtId="43" fontId="15" fillId="0" borderId="1" xfId="2" applyFont="1" applyFill="1" applyBorder="1" applyAlignment="1"/>
    <xf numFmtId="0" fontId="12" fillId="0" borderId="1" xfId="3" applyFont="1" applyBorder="1" applyAlignment="1">
      <alignment horizontal="center"/>
    </xf>
    <xf numFmtId="0" fontId="12" fillId="0" borderId="1" xfId="3" applyFont="1" applyBorder="1" applyAlignment="1">
      <alignment horizontal="justify" wrapText="1"/>
    </xf>
    <xf numFmtId="0" fontId="12" fillId="0" borderId="1" xfId="3" applyFont="1" applyBorder="1" applyAlignment="1">
      <alignment horizontal="center" wrapText="1"/>
    </xf>
    <xf numFmtId="165" fontId="12" fillId="0" borderId="1" xfId="2" applyNumberFormat="1" applyFont="1" applyFill="1" applyBorder="1" applyAlignment="1"/>
    <xf numFmtId="49" fontId="12" fillId="0" borderId="0" xfId="0" applyFont="1" applyAlignment="1">
      <alignment horizontal="justify" wrapText="1"/>
    </xf>
    <xf numFmtId="0" fontId="12" fillId="0" borderId="2" xfId="3" applyFont="1" applyBorder="1" applyAlignment="1">
      <alignment horizontal="justify" wrapText="1"/>
    </xf>
    <xf numFmtId="0" fontId="12" fillId="0" borderId="2" xfId="3" applyFont="1" applyBorder="1" applyAlignment="1">
      <alignment horizontal="center" wrapText="1"/>
    </xf>
    <xf numFmtId="49" fontId="16" fillId="4" borderId="1" xfId="0" applyFont="1" applyFill="1" applyBorder="1" applyAlignment="1">
      <alignment horizontal="justify" wrapText="1"/>
    </xf>
    <xf numFmtId="43" fontId="16" fillId="0" borderId="1" xfId="1" applyFont="1" applyFill="1" applyBorder="1" applyAlignment="1">
      <alignment wrapText="1"/>
    </xf>
    <xf numFmtId="43" fontId="12" fillId="0" borderId="1" xfId="2" applyFont="1" applyFill="1" applyBorder="1" applyAlignment="1"/>
    <xf numFmtId="43" fontId="12" fillId="0" borderId="1" xfId="1" applyFont="1" applyFill="1" applyBorder="1" applyAlignment="1">
      <alignment horizontal="center"/>
    </xf>
    <xf numFmtId="49" fontId="12" fillId="4" borderId="1" xfId="0" applyFont="1" applyFill="1" applyBorder="1" applyAlignment="1">
      <alignment horizontal="justify" wrapText="1"/>
    </xf>
    <xf numFmtId="43" fontId="12" fillId="4" borderId="1" xfId="1" applyFont="1" applyFill="1" applyBorder="1" applyAlignment="1">
      <alignment wrapText="1"/>
    </xf>
    <xf numFmtId="0" fontId="12" fillId="5" borderId="6" xfId="3" applyFont="1" applyFill="1" applyBorder="1" applyAlignment="1">
      <alignment horizontal="justify" vertical="top" wrapText="1"/>
    </xf>
    <xf numFmtId="167" fontId="12" fillId="5" borderId="7" xfId="2" applyNumberFormat="1" applyFont="1" applyFill="1" applyBorder="1"/>
    <xf numFmtId="167" fontId="12" fillId="5" borderId="5" xfId="2" applyNumberFormat="1" applyFont="1" applyFill="1" applyBorder="1"/>
    <xf numFmtId="165" fontId="15" fillId="0" borderId="1" xfId="2" applyNumberFormat="1" applyFont="1" applyFill="1" applyBorder="1" applyAlignment="1"/>
    <xf numFmtId="0" fontId="12" fillId="0" borderId="6" xfId="3" applyFont="1" applyBorder="1" applyAlignment="1">
      <alignment horizontal="center"/>
    </xf>
    <xf numFmtId="0" fontId="12" fillId="0" borderId="6" xfId="3" applyFont="1" applyBorder="1" applyAlignment="1">
      <alignment horizontal="justify" wrapText="1"/>
    </xf>
    <xf numFmtId="165" fontId="12" fillId="0" borderId="1" xfId="2" applyNumberFormat="1" applyFont="1" applyFill="1" applyBorder="1" applyAlignment="1">
      <alignment wrapText="1"/>
    </xf>
    <xf numFmtId="49" fontId="17" fillId="5" borderId="1" xfId="0" applyFont="1" applyFill="1" applyBorder="1" applyAlignment="1">
      <alignment horizontal="left" vertical="center"/>
    </xf>
    <xf numFmtId="0" fontId="15" fillId="0" borderId="1" xfId="3" applyFont="1" applyFill="1" applyBorder="1" applyAlignment="1">
      <alignment horizontal="justify" wrapText="1"/>
    </xf>
    <xf numFmtId="165" fontId="15" fillId="0" borderId="1" xfId="2" applyNumberFormat="1" applyFont="1" applyFill="1" applyBorder="1" applyAlignment="1">
      <alignment wrapText="1"/>
    </xf>
    <xf numFmtId="49" fontId="16" fillId="5" borderId="1" xfId="0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justify" wrapText="1"/>
    </xf>
    <xf numFmtId="49" fontId="16" fillId="4" borderId="1" xfId="0" applyFont="1" applyFill="1" applyBorder="1" applyAlignment="1">
      <alignment horizontal="left" vertical="center"/>
    </xf>
    <xf numFmtId="43" fontId="12" fillId="0" borderId="1" xfId="2" applyFont="1" applyFill="1" applyBorder="1" applyAlignment="1">
      <alignment wrapText="1"/>
    </xf>
    <xf numFmtId="0" fontId="12" fillId="0" borderId="8" xfId="3" applyFont="1" applyBorder="1" applyAlignment="1">
      <alignment horizontal="center"/>
    </xf>
    <xf numFmtId="0" fontId="12" fillId="0" borderId="8" xfId="3" applyFont="1" applyBorder="1" applyAlignment="1">
      <alignment horizontal="justify" wrapText="1"/>
    </xf>
    <xf numFmtId="43" fontId="12" fillId="0" borderId="0" xfId="0" applyNumberFormat="1" applyFont="1">
      <alignment wrapText="1"/>
    </xf>
    <xf numFmtId="43" fontId="13" fillId="0" borderId="0" xfId="0" applyNumberFormat="1" applyFont="1">
      <alignment wrapText="1"/>
    </xf>
    <xf numFmtId="49" fontId="12" fillId="0" borderId="0" xfId="0" applyFont="1" applyAlignment="1">
      <alignment horizontal="right"/>
    </xf>
    <xf numFmtId="49" fontId="13" fillId="0" borderId="0" xfId="0" applyFont="1">
      <alignment wrapText="1"/>
    </xf>
  </cellXfs>
  <cellStyles count="11">
    <cellStyle name="Обычный" xfId="0" builtinId="0"/>
    <cellStyle name="Обычный 2" xfId="3"/>
    <cellStyle name="Обычный 3" xfId="9"/>
    <cellStyle name="Обычный 3 2" xfId="8"/>
    <cellStyle name="Финансовый" xfId="1" builtinId="3"/>
    <cellStyle name="Финансовый 2" xfId="2"/>
    <cellStyle name="Финансовый 2 2" xfId="7"/>
    <cellStyle name="Финансовый 2 3" xfId="5"/>
    <cellStyle name="Финансовый 3" xfId="6"/>
    <cellStyle name="Финансовый 4" xfId="4"/>
    <cellStyle name="Финансовый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G548"/>
  <sheetViews>
    <sheetView tabSelected="1" view="pageBreakPreview" zoomScale="50" zoomScaleNormal="100" zoomScaleSheetLayoutView="50" workbookViewId="0">
      <pane xSplit="2" ySplit="8" topLeftCell="C303" activePane="bottomRight" state="frozen"/>
      <selection pane="topRight" activeCell="C1" sqref="C1"/>
      <selection pane="bottomLeft" activeCell="A12" sqref="A12"/>
      <selection pane="bottomRight" activeCell="T397" sqref="T397"/>
    </sheetView>
  </sheetViews>
  <sheetFormatPr defaultRowHeight="18.75" x14ac:dyDescent="0.3"/>
  <cols>
    <col min="1" max="1" width="19.25" customWidth="1"/>
    <col min="2" max="2" width="55.375" customWidth="1"/>
    <col min="3" max="5" width="16.625" style="2" customWidth="1"/>
    <col min="6" max="6" width="19.25" style="2" hidden="1" customWidth="1"/>
    <col min="7" max="7" width="19.25" style="2" customWidth="1"/>
  </cols>
  <sheetData>
    <row r="1" spans="1:7" x14ac:dyDescent="0.3">
      <c r="A1" s="30" t="s">
        <v>578</v>
      </c>
      <c r="B1" s="30"/>
      <c r="C1" s="30"/>
      <c r="D1" s="30"/>
      <c r="E1" s="30"/>
    </row>
    <row r="2" spans="1:7" x14ac:dyDescent="0.3">
      <c r="A2" s="30" t="s">
        <v>577</v>
      </c>
      <c r="B2" s="30"/>
      <c r="C2" s="30"/>
      <c r="D2" s="30"/>
      <c r="E2" s="30"/>
    </row>
    <row r="3" spans="1:7" ht="18.75" customHeight="1" x14ac:dyDescent="0.3">
      <c r="A3" s="31" t="s">
        <v>551</v>
      </c>
      <c r="B3" s="31"/>
      <c r="C3" s="31"/>
      <c r="D3" s="31"/>
      <c r="E3" s="31"/>
    </row>
    <row r="4" spans="1:7" ht="18" customHeight="1" x14ac:dyDescent="0.3">
      <c r="A4" s="32"/>
      <c r="B4" s="32"/>
      <c r="C4" s="33"/>
      <c r="D4" s="33"/>
      <c r="E4" s="33"/>
    </row>
    <row r="5" spans="1:7" s="10" customFormat="1" ht="48" customHeight="1" x14ac:dyDescent="0.25">
      <c r="A5" s="34" t="s">
        <v>0</v>
      </c>
      <c r="B5" s="34" t="s">
        <v>1</v>
      </c>
      <c r="C5" s="29" t="s">
        <v>552</v>
      </c>
      <c r="D5" s="29" t="s">
        <v>553</v>
      </c>
      <c r="E5" s="29" t="s">
        <v>554</v>
      </c>
      <c r="F5" s="9" t="s">
        <v>484</v>
      </c>
    </row>
    <row r="6" spans="1:7" s="4" customFormat="1" ht="0.75" hidden="1" customHeight="1" x14ac:dyDescent="0.3">
      <c r="A6" s="34"/>
      <c r="B6" s="35" t="s">
        <v>2</v>
      </c>
      <c r="C6" s="36">
        <f t="shared" ref="C6" si="0">C7+C8</f>
        <v>1293201245.53</v>
      </c>
      <c r="D6" s="36"/>
      <c r="E6" s="36"/>
      <c r="F6" s="5"/>
      <c r="G6" s="3"/>
    </row>
    <row r="7" spans="1:7" s="4" customFormat="1" hidden="1" x14ac:dyDescent="0.3">
      <c r="A7" s="34"/>
      <c r="B7" s="35" t="s">
        <v>3</v>
      </c>
      <c r="C7" s="36">
        <v>15200</v>
      </c>
      <c r="D7" s="36"/>
      <c r="E7" s="36"/>
      <c r="F7" s="5"/>
      <c r="G7" s="3"/>
    </row>
    <row r="8" spans="1:7" ht="27" customHeight="1" x14ac:dyDescent="0.3">
      <c r="A8" s="37"/>
      <c r="B8" s="38" t="s">
        <v>4</v>
      </c>
      <c r="C8" s="39">
        <f>C9+C208</f>
        <v>1293186045.53</v>
      </c>
      <c r="D8" s="39">
        <f>D9+D208</f>
        <v>277763296.70000005</v>
      </c>
      <c r="E8" s="39">
        <f>D8/C8*100</f>
        <v>21.478989636495914</v>
      </c>
      <c r="F8" s="12"/>
      <c r="G8"/>
    </row>
    <row r="9" spans="1:7" ht="24.95" customHeight="1" x14ac:dyDescent="0.3">
      <c r="A9" s="40" t="s">
        <v>5</v>
      </c>
      <c r="B9" s="38" t="s">
        <v>6</v>
      </c>
      <c r="C9" s="39">
        <f>C10+C26+C36+C55+C63+C72+C83+C91+C100+C114</f>
        <v>251093040</v>
      </c>
      <c r="D9" s="39">
        <f>D10+D26+D36+D55+D63+D72+D83+D91+D100+D114+D196</f>
        <v>60681495.000000007</v>
      </c>
      <c r="E9" s="39">
        <f t="shared" ref="E9:E77" si="1">D9/C9*100</f>
        <v>24.166936287839761</v>
      </c>
      <c r="F9" s="21"/>
      <c r="G9" s="19"/>
    </row>
    <row r="10" spans="1:7" ht="24.95" customHeight="1" x14ac:dyDescent="0.3">
      <c r="A10" s="40" t="s">
        <v>7</v>
      </c>
      <c r="B10" s="38" t="s">
        <v>8</v>
      </c>
      <c r="C10" s="39">
        <f>C11</f>
        <v>166863000</v>
      </c>
      <c r="D10" s="39">
        <f>D11</f>
        <v>45760481.730000004</v>
      </c>
      <c r="E10" s="39">
        <f t="shared" si="1"/>
        <v>27.423983585336476</v>
      </c>
      <c r="F10" s="21"/>
      <c r="G10" s="19"/>
    </row>
    <row r="11" spans="1:7" ht="33.75" customHeight="1" x14ac:dyDescent="0.3">
      <c r="A11" s="40" t="s">
        <v>9</v>
      </c>
      <c r="B11" s="38" t="s">
        <v>10</v>
      </c>
      <c r="C11" s="39">
        <f>C12+C13+C15+C19+C14</f>
        <v>166863000</v>
      </c>
      <c r="D11" s="39">
        <f>D12+D13+D15+D19+D14+D20+D21+D22+D23+D24+D25</f>
        <v>45760481.730000004</v>
      </c>
      <c r="E11" s="39">
        <f t="shared" si="1"/>
        <v>27.423983585336476</v>
      </c>
      <c r="F11" s="22"/>
      <c r="G11" s="19"/>
    </row>
    <row r="12" spans="1:7" ht="126" customHeight="1" x14ac:dyDescent="0.3">
      <c r="A12" s="41" t="s">
        <v>11</v>
      </c>
      <c r="B12" s="42" t="s">
        <v>509</v>
      </c>
      <c r="C12" s="43">
        <v>154375000</v>
      </c>
      <c r="D12" s="43">
        <v>24361449.77</v>
      </c>
      <c r="E12" s="44">
        <f t="shared" si="1"/>
        <v>15.780696207287448</v>
      </c>
      <c r="F12" s="22"/>
      <c r="G12" s="19"/>
    </row>
    <row r="13" spans="1:7" ht="108" customHeight="1" x14ac:dyDescent="0.3">
      <c r="A13" s="41" t="s">
        <v>12</v>
      </c>
      <c r="B13" s="42" t="s">
        <v>13</v>
      </c>
      <c r="C13" s="44">
        <v>304000</v>
      </c>
      <c r="D13" s="44">
        <v>11472.77</v>
      </c>
      <c r="E13" s="44">
        <f t="shared" si="1"/>
        <v>3.7739374999999997</v>
      </c>
      <c r="F13" s="14"/>
      <c r="G13"/>
    </row>
    <row r="14" spans="1:7" ht="111.75" customHeight="1" x14ac:dyDescent="0.3">
      <c r="A14" s="41" t="s">
        <v>14</v>
      </c>
      <c r="B14" s="42" t="s">
        <v>510</v>
      </c>
      <c r="C14" s="43">
        <v>159000</v>
      </c>
      <c r="D14" s="43">
        <v>106690.94</v>
      </c>
      <c r="E14" s="44">
        <f t="shared" si="1"/>
        <v>67.10122012578617</v>
      </c>
      <c r="F14" s="22"/>
      <c r="G14"/>
    </row>
    <row r="15" spans="1:7" ht="90.75" customHeight="1" x14ac:dyDescent="0.3">
      <c r="A15" s="41" t="s">
        <v>15</v>
      </c>
      <c r="B15" s="42" t="s">
        <v>16</v>
      </c>
      <c r="C15" s="43">
        <v>3743000</v>
      </c>
      <c r="D15" s="43">
        <v>2954406.6</v>
      </c>
      <c r="E15" s="44">
        <f t="shared" si="1"/>
        <v>78.931514827678342</v>
      </c>
      <c r="F15" s="22"/>
      <c r="G15"/>
    </row>
    <row r="16" spans="1:7" ht="106.5" hidden="1" customHeight="1" x14ac:dyDescent="0.3">
      <c r="A16" s="41" t="s">
        <v>17</v>
      </c>
      <c r="B16" s="42" t="s">
        <v>511</v>
      </c>
      <c r="C16" s="43"/>
      <c r="D16" s="43"/>
      <c r="E16" s="44" t="e">
        <f t="shared" si="1"/>
        <v>#DIV/0!</v>
      </c>
      <c r="F16" s="22"/>
      <c r="G16"/>
    </row>
    <row r="17" spans="1:7" ht="55.5" hidden="1" customHeight="1" x14ac:dyDescent="0.3">
      <c r="A17" s="41" t="s">
        <v>18</v>
      </c>
      <c r="B17" s="42" t="s">
        <v>19</v>
      </c>
      <c r="C17" s="43"/>
      <c r="D17" s="43"/>
      <c r="E17" s="44" t="e">
        <f t="shared" si="1"/>
        <v>#DIV/0!</v>
      </c>
      <c r="F17" s="22"/>
      <c r="G17"/>
    </row>
    <row r="18" spans="1:7" ht="113.25" hidden="1" customHeight="1" x14ac:dyDescent="0.3">
      <c r="A18" s="41" t="s">
        <v>20</v>
      </c>
      <c r="B18" s="42" t="s">
        <v>21</v>
      </c>
      <c r="C18" s="43"/>
      <c r="D18" s="43"/>
      <c r="E18" s="44" t="e">
        <f t="shared" si="1"/>
        <v>#DIV/0!</v>
      </c>
      <c r="F18" s="22"/>
      <c r="G18"/>
    </row>
    <row r="19" spans="1:7" ht="119.25" customHeight="1" thickBot="1" x14ac:dyDescent="0.35">
      <c r="A19" s="45" t="s">
        <v>22</v>
      </c>
      <c r="B19" s="42" t="s">
        <v>475</v>
      </c>
      <c r="C19" s="43">
        <v>8282000</v>
      </c>
      <c r="D19" s="43">
        <v>6489894.8799999999</v>
      </c>
      <c r="E19" s="44">
        <f t="shared" si="1"/>
        <v>78.361445061579332</v>
      </c>
      <c r="F19" s="22"/>
      <c r="G19"/>
    </row>
    <row r="20" spans="1:7" ht="121.5" customHeight="1" thickBot="1" x14ac:dyDescent="0.35">
      <c r="A20" s="45" t="s">
        <v>555</v>
      </c>
      <c r="B20" s="46" t="s">
        <v>561</v>
      </c>
      <c r="C20" s="43"/>
      <c r="D20" s="43">
        <v>244077.96</v>
      </c>
      <c r="E20" s="39"/>
      <c r="F20" s="22"/>
      <c r="G20"/>
    </row>
    <row r="21" spans="1:7" ht="273.75" customHeight="1" x14ac:dyDescent="0.3">
      <c r="A21" s="45" t="s">
        <v>556</v>
      </c>
      <c r="B21" s="42" t="s">
        <v>562</v>
      </c>
      <c r="C21" s="43"/>
      <c r="D21" s="43">
        <v>493645.1</v>
      </c>
      <c r="E21" s="39"/>
      <c r="F21" s="22"/>
      <c r="G21"/>
    </row>
    <row r="22" spans="1:7" ht="261.75" customHeight="1" x14ac:dyDescent="0.3">
      <c r="A22" s="45" t="s">
        <v>557</v>
      </c>
      <c r="B22" s="42" t="s">
        <v>563</v>
      </c>
      <c r="C22" s="43"/>
      <c r="D22" s="43">
        <v>1537079.25</v>
      </c>
      <c r="E22" s="39"/>
      <c r="F22" s="22"/>
      <c r="G22"/>
    </row>
    <row r="23" spans="1:7" ht="255.75" customHeight="1" x14ac:dyDescent="0.3">
      <c r="A23" s="45" t="s">
        <v>558</v>
      </c>
      <c r="B23" s="42" t="s">
        <v>564</v>
      </c>
      <c r="C23" s="43"/>
      <c r="D23" s="43">
        <v>916093.68</v>
      </c>
      <c r="E23" s="39"/>
      <c r="F23" s="22"/>
      <c r="G23"/>
    </row>
    <row r="24" spans="1:7" ht="60.75" customHeight="1" x14ac:dyDescent="0.3">
      <c r="A24" s="45" t="s">
        <v>559</v>
      </c>
      <c r="B24" s="42" t="s">
        <v>565</v>
      </c>
      <c r="C24" s="43"/>
      <c r="D24" s="43">
        <v>8559200.0600000005</v>
      </c>
      <c r="E24" s="39"/>
      <c r="F24" s="22"/>
      <c r="G24"/>
    </row>
    <row r="25" spans="1:7" ht="78.75" customHeight="1" x14ac:dyDescent="0.3">
      <c r="A25" s="45" t="s">
        <v>560</v>
      </c>
      <c r="B25" s="42" t="s">
        <v>566</v>
      </c>
      <c r="C25" s="43"/>
      <c r="D25" s="43">
        <v>86470.720000000001</v>
      </c>
      <c r="E25" s="39"/>
      <c r="F25" s="22"/>
      <c r="G25"/>
    </row>
    <row r="26" spans="1:7" ht="45.75" customHeight="1" x14ac:dyDescent="0.3">
      <c r="A26" s="40" t="s">
        <v>23</v>
      </c>
      <c r="B26" s="38" t="s">
        <v>24</v>
      </c>
      <c r="C26" s="39">
        <f>C27</f>
        <v>8564900</v>
      </c>
      <c r="D26" s="39">
        <f>D27</f>
        <v>2057830.2699999998</v>
      </c>
      <c r="E26" s="39">
        <f t="shared" si="1"/>
        <v>24.02631986362946</v>
      </c>
      <c r="F26" s="22"/>
      <c r="G26"/>
    </row>
    <row r="27" spans="1:7" ht="49.5" customHeight="1" x14ac:dyDescent="0.3">
      <c r="A27" s="41" t="s">
        <v>25</v>
      </c>
      <c r="B27" s="42" t="s">
        <v>26</v>
      </c>
      <c r="C27" s="44">
        <f>C28+C30+C32</f>
        <v>8564900</v>
      </c>
      <c r="D27" s="44">
        <f>D28+D30+D32+D34</f>
        <v>2057830.2699999998</v>
      </c>
      <c r="E27" s="44">
        <f t="shared" si="1"/>
        <v>24.02631986362946</v>
      </c>
      <c r="F27" s="22"/>
      <c r="G27"/>
    </row>
    <row r="28" spans="1:7" ht="78" customHeight="1" x14ac:dyDescent="0.3">
      <c r="A28" s="41" t="s">
        <v>27</v>
      </c>
      <c r="B28" s="42" t="s">
        <v>28</v>
      </c>
      <c r="C28" s="43">
        <f>C29</f>
        <v>4479600</v>
      </c>
      <c r="D28" s="43">
        <f>D29</f>
        <v>1010810.52</v>
      </c>
      <c r="E28" s="44">
        <f t="shared" si="1"/>
        <v>22.564749531208143</v>
      </c>
      <c r="F28" s="22"/>
      <c r="G28"/>
    </row>
    <row r="29" spans="1:7" ht="110.25" customHeight="1" x14ac:dyDescent="0.3">
      <c r="A29" s="41" t="s">
        <v>29</v>
      </c>
      <c r="B29" s="42" t="s">
        <v>30</v>
      </c>
      <c r="C29" s="43">
        <v>4479600</v>
      </c>
      <c r="D29" s="43">
        <v>1010810.52</v>
      </c>
      <c r="E29" s="44">
        <f t="shared" si="1"/>
        <v>22.564749531208143</v>
      </c>
      <c r="F29" s="22"/>
      <c r="G29"/>
    </row>
    <row r="30" spans="1:7" ht="96" customHeight="1" x14ac:dyDescent="0.3">
      <c r="A30" s="45" t="s">
        <v>31</v>
      </c>
      <c r="B30" s="42" t="s">
        <v>32</v>
      </c>
      <c r="C30" s="43">
        <f>C31</f>
        <v>20200</v>
      </c>
      <c r="D30" s="43">
        <f>D31</f>
        <v>5743.45</v>
      </c>
      <c r="E30" s="44">
        <f t="shared" si="1"/>
        <v>28.432920792079209</v>
      </c>
      <c r="F30" s="22"/>
      <c r="G30"/>
    </row>
    <row r="31" spans="1:7" ht="120" customHeight="1" x14ac:dyDescent="0.3">
      <c r="A31" s="45" t="s">
        <v>33</v>
      </c>
      <c r="B31" s="42" t="s">
        <v>34</v>
      </c>
      <c r="C31" s="43">
        <v>20200</v>
      </c>
      <c r="D31" s="43">
        <v>5743.45</v>
      </c>
      <c r="E31" s="44">
        <f t="shared" si="1"/>
        <v>28.432920792079209</v>
      </c>
      <c r="F31" s="22"/>
      <c r="G31"/>
    </row>
    <row r="32" spans="1:7" ht="86.25" customHeight="1" x14ac:dyDescent="0.3">
      <c r="A32" s="41" t="s">
        <v>35</v>
      </c>
      <c r="B32" s="42" t="s">
        <v>36</v>
      </c>
      <c r="C32" s="43">
        <f>C33</f>
        <v>4065100</v>
      </c>
      <c r="D32" s="43">
        <f>D33</f>
        <v>1128201.5</v>
      </c>
      <c r="E32" s="44">
        <f t="shared" si="1"/>
        <v>27.753351701065164</v>
      </c>
      <c r="F32" s="22"/>
      <c r="G32"/>
    </row>
    <row r="33" spans="1:7" ht="112.5" customHeight="1" x14ac:dyDescent="0.3">
      <c r="A33" s="41" t="s">
        <v>37</v>
      </c>
      <c r="B33" s="42" t="s">
        <v>38</v>
      </c>
      <c r="C33" s="43">
        <v>4065100</v>
      </c>
      <c r="D33" s="43">
        <v>1128201.5</v>
      </c>
      <c r="E33" s="44">
        <f t="shared" si="1"/>
        <v>27.753351701065164</v>
      </c>
      <c r="F33" s="22"/>
      <c r="G33"/>
    </row>
    <row r="34" spans="1:7" ht="66.75" customHeight="1" x14ac:dyDescent="0.3">
      <c r="A34" s="41" t="s">
        <v>39</v>
      </c>
      <c r="B34" s="42" t="s">
        <v>40</v>
      </c>
      <c r="C34" s="43">
        <f t="shared" ref="C34:D34" si="2">C35</f>
        <v>0</v>
      </c>
      <c r="D34" s="43">
        <f t="shared" si="2"/>
        <v>-86925.2</v>
      </c>
      <c r="E34" s="39"/>
      <c r="F34" s="22"/>
      <c r="G34"/>
    </row>
    <row r="35" spans="1:7" ht="123" customHeight="1" x14ac:dyDescent="0.3">
      <c r="A35" s="41" t="s">
        <v>41</v>
      </c>
      <c r="B35" s="42" t="s">
        <v>42</v>
      </c>
      <c r="C35" s="43"/>
      <c r="D35" s="43">
        <v>-86925.2</v>
      </c>
      <c r="E35" s="39"/>
      <c r="F35" s="22"/>
      <c r="G35"/>
    </row>
    <row r="36" spans="1:7" ht="29.25" customHeight="1" x14ac:dyDescent="0.3">
      <c r="A36" s="40" t="s">
        <v>43</v>
      </c>
      <c r="B36" s="38" t="s">
        <v>44</v>
      </c>
      <c r="C36" s="39">
        <f>C37+C51+C53</f>
        <v>47982000</v>
      </c>
      <c r="D36" s="39">
        <f>D37+D51+D53</f>
        <v>2032611.4</v>
      </c>
      <c r="E36" s="39">
        <f t="shared" si="1"/>
        <v>4.2361956567045969</v>
      </c>
      <c r="F36" s="22"/>
      <c r="G36"/>
    </row>
    <row r="37" spans="1:7" ht="39" customHeight="1" x14ac:dyDescent="0.3">
      <c r="A37" s="41" t="s">
        <v>45</v>
      </c>
      <c r="B37" s="42" t="s">
        <v>46</v>
      </c>
      <c r="C37" s="44">
        <f>C38+C42</f>
        <v>43615000</v>
      </c>
      <c r="D37" s="44">
        <f>D38+D42</f>
        <v>-29135.540000000037</v>
      </c>
      <c r="E37" s="44">
        <f t="shared" si="1"/>
        <v>-6.6801650808208268E-2</v>
      </c>
      <c r="F37" s="22"/>
      <c r="G37"/>
    </row>
    <row r="38" spans="1:7" ht="39" customHeight="1" x14ac:dyDescent="0.3">
      <c r="A38" s="41" t="s">
        <v>47</v>
      </c>
      <c r="B38" s="42" t="s">
        <v>48</v>
      </c>
      <c r="C38" s="44">
        <f>C39</f>
        <v>35276000</v>
      </c>
      <c r="D38" s="44">
        <f>D39</f>
        <v>-462215.7</v>
      </c>
      <c r="E38" s="44">
        <f t="shared" si="1"/>
        <v>-1.3102837623313301</v>
      </c>
      <c r="F38" s="22"/>
      <c r="G38"/>
    </row>
    <row r="39" spans="1:7" ht="42" customHeight="1" x14ac:dyDescent="0.3">
      <c r="A39" s="41" t="s">
        <v>49</v>
      </c>
      <c r="B39" s="42" t="s">
        <v>48</v>
      </c>
      <c r="C39" s="44">
        <v>35276000</v>
      </c>
      <c r="D39" s="44">
        <v>-462215.7</v>
      </c>
      <c r="E39" s="44">
        <f t="shared" si="1"/>
        <v>-1.3102837623313301</v>
      </c>
      <c r="F39" s="22"/>
      <c r="G39"/>
    </row>
    <row r="40" spans="1:7" ht="39.75" hidden="1" x14ac:dyDescent="0.3">
      <c r="A40" s="41" t="s">
        <v>50</v>
      </c>
      <c r="B40" s="42" t="s">
        <v>51</v>
      </c>
      <c r="C40" s="44"/>
      <c r="D40" s="44"/>
      <c r="E40" s="39" t="e">
        <f t="shared" si="1"/>
        <v>#DIV/0!</v>
      </c>
      <c r="F40" s="22"/>
      <c r="G40"/>
    </row>
    <row r="41" spans="1:7" ht="39.75" hidden="1" x14ac:dyDescent="0.3">
      <c r="A41" s="41" t="s">
        <v>50</v>
      </c>
      <c r="B41" s="42" t="s">
        <v>51</v>
      </c>
      <c r="C41" s="44"/>
      <c r="D41" s="44"/>
      <c r="E41" s="39" t="e">
        <f t="shared" si="1"/>
        <v>#DIV/0!</v>
      </c>
      <c r="F41" s="22"/>
      <c r="G41"/>
    </row>
    <row r="42" spans="1:7" ht="57" customHeight="1" x14ac:dyDescent="0.3">
      <c r="A42" s="41" t="s">
        <v>52</v>
      </c>
      <c r="B42" s="42" t="s">
        <v>53</v>
      </c>
      <c r="C42" s="44">
        <f>C43</f>
        <v>8339000</v>
      </c>
      <c r="D42" s="44">
        <f>D43</f>
        <v>433080.16</v>
      </c>
      <c r="E42" s="44">
        <f t="shared" si="1"/>
        <v>5.193430387336611</v>
      </c>
      <c r="F42" s="22"/>
      <c r="G42"/>
    </row>
    <row r="43" spans="1:7" ht="66.75" customHeight="1" x14ac:dyDescent="0.3">
      <c r="A43" s="41" t="s">
        <v>54</v>
      </c>
      <c r="B43" s="42" t="s">
        <v>55</v>
      </c>
      <c r="C43" s="44">
        <v>8339000</v>
      </c>
      <c r="D43" s="44">
        <v>433080.16</v>
      </c>
      <c r="E43" s="44">
        <f t="shared" si="1"/>
        <v>5.193430387336611</v>
      </c>
      <c r="F43" s="22"/>
      <c r="G43"/>
    </row>
    <row r="44" spans="1:7" ht="62.25" hidden="1" customHeight="1" x14ac:dyDescent="0.3">
      <c r="A44" s="41" t="s">
        <v>56</v>
      </c>
      <c r="B44" s="42" t="s">
        <v>57</v>
      </c>
      <c r="C44" s="39"/>
      <c r="D44" s="39"/>
      <c r="E44" s="44" t="e">
        <f t="shared" si="1"/>
        <v>#DIV/0!</v>
      </c>
      <c r="F44" s="22"/>
      <c r="G44"/>
    </row>
    <row r="45" spans="1:7" ht="50.1" hidden="1" customHeight="1" x14ac:dyDescent="0.3">
      <c r="A45" s="41" t="s">
        <v>58</v>
      </c>
      <c r="B45" s="42" t="s">
        <v>59</v>
      </c>
      <c r="C45" s="39"/>
      <c r="D45" s="39"/>
      <c r="E45" s="44" t="e">
        <f t="shared" si="1"/>
        <v>#DIV/0!</v>
      </c>
      <c r="F45" s="22"/>
      <c r="G45"/>
    </row>
    <row r="46" spans="1:7" ht="45.75" hidden="1" customHeight="1" x14ac:dyDescent="0.3">
      <c r="A46" s="41" t="s">
        <v>60</v>
      </c>
      <c r="B46" s="42" t="s">
        <v>61</v>
      </c>
      <c r="C46" s="44"/>
      <c r="D46" s="44"/>
      <c r="E46" s="44" t="e">
        <f t="shared" si="1"/>
        <v>#DIV/0!</v>
      </c>
      <c r="F46" s="22"/>
      <c r="G46"/>
    </row>
    <row r="47" spans="1:7" ht="50.1" hidden="1" customHeight="1" x14ac:dyDescent="0.3">
      <c r="A47" s="41" t="s">
        <v>60</v>
      </c>
      <c r="B47" s="42" t="s">
        <v>62</v>
      </c>
      <c r="C47" s="44"/>
      <c r="D47" s="44"/>
      <c r="E47" s="44" t="e">
        <f t="shared" si="1"/>
        <v>#DIV/0!</v>
      </c>
      <c r="F47" s="22"/>
      <c r="G47"/>
    </row>
    <row r="48" spans="1:7" ht="15" hidden="1" x14ac:dyDescent="0.3">
      <c r="A48" s="41" t="s">
        <v>63</v>
      </c>
      <c r="B48" s="42" t="s">
        <v>64</v>
      </c>
      <c r="C48" s="44">
        <f t="shared" ref="C48" si="3">C49+C50</f>
        <v>0</v>
      </c>
      <c r="D48" s="44"/>
      <c r="E48" s="44" t="e">
        <f t="shared" si="1"/>
        <v>#DIV/0!</v>
      </c>
      <c r="F48" s="22"/>
      <c r="G48"/>
    </row>
    <row r="49" spans="1:7" ht="15" hidden="1" x14ac:dyDescent="0.3">
      <c r="A49" s="41" t="s">
        <v>65</v>
      </c>
      <c r="B49" s="42" t="s">
        <v>64</v>
      </c>
      <c r="C49" s="43"/>
      <c r="D49" s="43"/>
      <c r="E49" s="44" t="e">
        <f t="shared" si="1"/>
        <v>#DIV/0!</v>
      </c>
      <c r="F49" s="22"/>
      <c r="G49"/>
    </row>
    <row r="50" spans="1:7" ht="27" hidden="1" x14ac:dyDescent="0.3">
      <c r="A50" s="41" t="s">
        <v>66</v>
      </c>
      <c r="B50" s="42" t="s">
        <v>67</v>
      </c>
      <c r="C50" s="43"/>
      <c r="D50" s="43"/>
      <c r="E50" s="44" t="e">
        <f t="shared" si="1"/>
        <v>#DIV/0!</v>
      </c>
      <c r="F50" s="22"/>
      <c r="G50"/>
    </row>
    <row r="51" spans="1:7" ht="29.25" customHeight="1" x14ac:dyDescent="0.3">
      <c r="A51" s="41" t="s">
        <v>68</v>
      </c>
      <c r="B51" s="42" t="s">
        <v>69</v>
      </c>
      <c r="C51" s="44">
        <f>C52</f>
        <v>304000</v>
      </c>
      <c r="D51" s="44">
        <f>D52</f>
        <v>327630</v>
      </c>
      <c r="E51" s="44">
        <f t="shared" si="1"/>
        <v>107.77302631578947</v>
      </c>
      <c r="F51" s="22"/>
      <c r="G51"/>
    </row>
    <row r="52" spans="1:7" ht="28.5" customHeight="1" x14ac:dyDescent="0.3">
      <c r="A52" s="41" t="s">
        <v>70</v>
      </c>
      <c r="B52" s="42" t="s">
        <v>69</v>
      </c>
      <c r="C52" s="43">
        <v>304000</v>
      </c>
      <c r="D52" s="43">
        <v>327630</v>
      </c>
      <c r="E52" s="44">
        <f t="shared" si="1"/>
        <v>107.77302631578947</v>
      </c>
      <c r="F52" s="22"/>
      <c r="G52"/>
    </row>
    <row r="53" spans="1:7" ht="44.25" customHeight="1" x14ac:dyDescent="0.3">
      <c r="A53" s="41" t="s">
        <v>71</v>
      </c>
      <c r="B53" s="42" t="s">
        <v>72</v>
      </c>
      <c r="C53" s="44">
        <f>C54</f>
        <v>4063000</v>
      </c>
      <c r="D53" s="44">
        <f>D54</f>
        <v>1734116.94</v>
      </c>
      <c r="E53" s="44">
        <f t="shared" si="1"/>
        <v>42.680702436623186</v>
      </c>
      <c r="F53" s="22"/>
      <c r="G53"/>
    </row>
    <row r="54" spans="1:7" ht="57.75" customHeight="1" x14ac:dyDescent="0.3">
      <c r="A54" s="45" t="s">
        <v>389</v>
      </c>
      <c r="B54" s="42" t="s">
        <v>390</v>
      </c>
      <c r="C54" s="43">
        <v>4063000</v>
      </c>
      <c r="D54" s="43">
        <v>1734116.94</v>
      </c>
      <c r="E54" s="44">
        <f t="shared" si="1"/>
        <v>42.680702436623186</v>
      </c>
      <c r="F54" s="22"/>
      <c r="G54"/>
    </row>
    <row r="55" spans="1:7" ht="29.25" customHeight="1" x14ac:dyDescent="0.3">
      <c r="A55" s="40" t="s">
        <v>73</v>
      </c>
      <c r="B55" s="38" t="s">
        <v>74</v>
      </c>
      <c r="C55" s="39">
        <f>C56+C58</f>
        <v>4295000</v>
      </c>
      <c r="D55" s="39">
        <f>D56+D58</f>
        <v>228748.19</v>
      </c>
      <c r="E55" s="39">
        <f t="shared" si="1"/>
        <v>5.3259182770663562</v>
      </c>
      <c r="F55" s="22"/>
      <c r="G55"/>
    </row>
    <row r="56" spans="1:7" ht="32.25" customHeight="1" x14ac:dyDescent="0.3">
      <c r="A56" s="45" t="s">
        <v>518</v>
      </c>
      <c r="B56" s="42" t="s">
        <v>516</v>
      </c>
      <c r="C56" s="44">
        <f>C57</f>
        <v>2878000</v>
      </c>
      <c r="D56" s="44">
        <f>D57</f>
        <v>39134.89</v>
      </c>
      <c r="E56" s="44">
        <f t="shared" si="1"/>
        <v>1.3597946490618484</v>
      </c>
      <c r="F56" s="22"/>
      <c r="G56"/>
    </row>
    <row r="57" spans="1:7" ht="52.5" customHeight="1" x14ac:dyDescent="0.3">
      <c r="A57" s="45" t="s">
        <v>519</v>
      </c>
      <c r="B57" s="42" t="s">
        <v>517</v>
      </c>
      <c r="C57" s="43">
        <v>2878000</v>
      </c>
      <c r="D57" s="43">
        <v>39134.89</v>
      </c>
      <c r="E57" s="44">
        <f t="shared" si="1"/>
        <v>1.3597946490618484</v>
      </c>
      <c r="F57" s="22"/>
      <c r="G57"/>
    </row>
    <row r="58" spans="1:7" ht="23.25" customHeight="1" x14ac:dyDescent="0.3">
      <c r="A58" s="45" t="s">
        <v>75</v>
      </c>
      <c r="B58" s="42" t="s">
        <v>76</v>
      </c>
      <c r="C58" s="44">
        <f>C59+C61</f>
        <v>1417000</v>
      </c>
      <c r="D58" s="44">
        <f>D59+D61</f>
        <v>189613.3</v>
      </c>
      <c r="E58" s="44">
        <f t="shared" si="1"/>
        <v>13.381319689484828</v>
      </c>
      <c r="F58" s="22"/>
      <c r="G58"/>
    </row>
    <row r="59" spans="1:7" ht="30" customHeight="1" x14ac:dyDescent="0.3">
      <c r="A59" s="45" t="s">
        <v>77</v>
      </c>
      <c r="B59" s="42" t="s">
        <v>78</v>
      </c>
      <c r="C59" s="44">
        <f>C60</f>
        <v>1036000</v>
      </c>
      <c r="D59" s="44">
        <f>D60</f>
        <v>168317.9</v>
      </c>
      <c r="E59" s="44">
        <f t="shared" si="1"/>
        <v>16.246901544401542</v>
      </c>
      <c r="F59" s="22"/>
      <c r="G59"/>
    </row>
    <row r="60" spans="1:7" ht="36.75" customHeight="1" x14ac:dyDescent="0.3">
      <c r="A60" s="45" t="s">
        <v>521</v>
      </c>
      <c r="B60" s="42" t="s">
        <v>520</v>
      </c>
      <c r="C60" s="43">
        <v>1036000</v>
      </c>
      <c r="D60" s="43">
        <v>168317.9</v>
      </c>
      <c r="E60" s="44">
        <f t="shared" si="1"/>
        <v>16.246901544401542</v>
      </c>
      <c r="F60" s="22"/>
      <c r="G60"/>
    </row>
    <row r="61" spans="1:7" ht="37.5" customHeight="1" x14ac:dyDescent="0.3">
      <c r="A61" s="45" t="s">
        <v>79</v>
      </c>
      <c r="B61" s="42" t="s">
        <v>80</v>
      </c>
      <c r="C61" s="44">
        <f>C62</f>
        <v>381000</v>
      </c>
      <c r="D61" s="44">
        <f>D62</f>
        <v>21295.4</v>
      </c>
      <c r="E61" s="44">
        <f t="shared" si="1"/>
        <v>5.5893438320209983</v>
      </c>
      <c r="F61" s="22"/>
      <c r="G61"/>
    </row>
    <row r="62" spans="1:7" ht="42.75" customHeight="1" x14ac:dyDescent="0.3">
      <c r="A62" s="45" t="s">
        <v>522</v>
      </c>
      <c r="B62" s="42" t="s">
        <v>523</v>
      </c>
      <c r="C62" s="44">
        <v>381000</v>
      </c>
      <c r="D62" s="44">
        <v>21295.4</v>
      </c>
      <c r="E62" s="44">
        <f t="shared" si="1"/>
        <v>5.5893438320209983</v>
      </c>
      <c r="F62" s="22"/>
      <c r="G62"/>
    </row>
    <row r="63" spans="1:7" ht="33" customHeight="1" x14ac:dyDescent="0.3">
      <c r="A63" s="40" t="s">
        <v>81</v>
      </c>
      <c r="B63" s="38" t="s">
        <v>82</v>
      </c>
      <c r="C63" s="39">
        <f>C64</f>
        <v>3086000</v>
      </c>
      <c r="D63" s="39">
        <f>D64</f>
        <v>1561434.17</v>
      </c>
      <c r="E63" s="39">
        <f t="shared" si="1"/>
        <v>50.597348347375238</v>
      </c>
      <c r="F63" s="22"/>
      <c r="G63"/>
    </row>
    <row r="64" spans="1:7" ht="46.5" customHeight="1" x14ac:dyDescent="0.3">
      <c r="A64" s="41" t="s">
        <v>83</v>
      </c>
      <c r="B64" s="42" t="s">
        <v>84</v>
      </c>
      <c r="C64" s="44">
        <f>C65</f>
        <v>3086000</v>
      </c>
      <c r="D64" s="44">
        <f>D65</f>
        <v>1561434.17</v>
      </c>
      <c r="E64" s="44">
        <f t="shared" si="1"/>
        <v>50.597348347375238</v>
      </c>
      <c r="F64" s="22"/>
      <c r="G64"/>
    </row>
    <row r="65" spans="1:7" ht="54.75" customHeight="1" x14ac:dyDescent="0.3">
      <c r="A65" s="41" t="s">
        <v>85</v>
      </c>
      <c r="B65" s="42" t="s">
        <v>86</v>
      </c>
      <c r="C65" s="43">
        <v>3086000</v>
      </c>
      <c r="D65" s="43">
        <v>1561434.17</v>
      </c>
      <c r="E65" s="44">
        <f t="shared" si="1"/>
        <v>50.597348347375238</v>
      </c>
      <c r="F65" s="22"/>
      <c r="G65"/>
    </row>
    <row r="66" spans="1:7" ht="51.75" hidden="1" customHeight="1" x14ac:dyDescent="0.3">
      <c r="A66" s="41" t="s">
        <v>87</v>
      </c>
      <c r="B66" s="42" t="s">
        <v>88</v>
      </c>
      <c r="C66" s="43"/>
      <c r="D66" s="43"/>
      <c r="E66" s="39" t="e">
        <f t="shared" si="1"/>
        <v>#DIV/0!</v>
      </c>
      <c r="F66" s="22"/>
      <c r="G66"/>
    </row>
    <row r="67" spans="1:7" ht="66.75" hidden="1" customHeight="1" x14ac:dyDescent="0.3">
      <c r="A67" s="41" t="s">
        <v>89</v>
      </c>
      <c r="B67" s="42" t="s">
        <v>90</v>
      </c>
      <c r="C67" s="43"/>
      <c r="D67" s="43"/>
      <c r="E67" s="39" t="e">
        <f t="shared" si="1"/>
        <v>#DIV/0!</v>
      </c>
      <c r="F67" s="22"/>
      <c r="G67"/>
    </row>
    <row r="68" spans="1:7" ht="41.25" hidden="1" customHeight="1" x14ac:dyDescent="0.3">
      <c r="A68" s="41" t="s">
        <v>91</v>
      </c>
      <c r="B68" s="42" t="s">
        <v>92</v>
      </c>
      <c r="C68" s="44">
        <f t="shared" ref="C68" si="4">C69</f>
        <v>0</v>
      </c>
      <c r="D68" s="44"/>
      <c r="E68" s="39" t="e">
        <f t="shared" si="1"/>
        <v>#DIV/0!</v>
      </c>
      <c r="F68" s="22"/>
      <c r="G68"/>
    </row>
    <row r="69" spans="1:7" ht="36" hidden="1" customHeight="1" x14ac:dyDescent="0.3">
      <c r="A69" s="41" t="s">
        <v>93</v>
      </c>
      <c r="B69" s="42" t="s">
        <v>94</v>
      </c>
      <c r="C69" s="43"/>
      <c r="D69" s="43"/>
      <c r="E69" s="39" t="e">
        <f t="shared" si="1"/>
        <v>#DIV/0!</v>
      </c>
      <c r="F69" s="22"/>
      <c r="G69"/>
    </row>
    <row r="70" spans="1:7" ht="64.5" hidden="1" customHeight="1" x14ac:dyDescent="0.3">
      <c r="A70" s="41" t="s">
        <v>95</v>
      </c>
      <c r="B70" s="47" t="s">
        <v>96</v>
      </c>
      <c r="C70" s="43"/>
      <c r="D70" s="43"/>
      <c r="E70" s="39" t="e">
        <f t="shared" si="1"/>
        <v>#DIV/0!</v>
      </c>
      <c r="F70" s="22"/>
      <c r="G70"/>
    </row>
    <row r="71" spans="1:7" ht="89.25" hidden="1" customHeight="1" x14ac:dyDescent="0.3">
      <c r="A71" s="45" t="s">
        <v>97</v>
      </c>
      <c r="B71" s="42" t="s">
        <v>98</v>
      </c>
      <c r="C71" s="43"/>
      <c r="D71" s="43"/>
      <c r="E71" s="39" t="e">
        <f t="shared" si="1"/>
        <v>#DIV/0!</v>
      </c>
      <c r="F71" s="22"/>
      <c r="G71"/>
    </row>
    <row r="72" spans="1:7" ht="63" customHeight="1" x14ac:dyDescent="0.3">
      <c r="A72" s="40" t="s">
        <v>99</v>
      </c>
      <c r="B72" s="38" t="s">
        <v>100</v>
      </c>
      <c r="C72" s="39">
        <f>C73+C80</f>
        <v>16518100</v>
      </c>
      <c r="D72" s="39">
        <f>D73+D80</f>
        <v>6981894.5500000007</v>
      </c>
      <c r="E72" s="39">
        <f t="shared" si="1"/>
        <v>42.268145549427608</v>
      </c>
      <c r="F72" s="22"/>
      <c r="G72"/>
    </row>
    <row r="73" spans="1:7" ht="82.5" customHeight="1" x14ac:dyDescent="0.3">
      <c r="A73" s="41" t="s">
        <v>101</v>
      </c>
      <c r="B73" s="42" t="s">
        <v>102</v>
      </c>
      <c r="C73" s="44">
        <f>C74+C76+C78</f>
        <v>13518100</v>
      </c>
      <c r="D73" s="44">
        <f>D74+D76+D78</f>
        <v>5481894.5500000007</v>
      </c>
      <c r="E73" s="44">
        <f t="shared" si="1"/>
        <v>40.552256234234108</v>
      </c>
      <c r="F73" s="22"/>
      <c r="G73"/>
    </row>
    <row r="74" spans="1:7" ht="75.75" customHeight="1" x14ac:dyDescent="0.3">
      <c r="A74" s="41" t="s">
        <v>103</v>
      </c>
      <c r="B74" s="42" t="s">
        <v>104</v>
      </c>
      <c r="C74" s="44">
        <f>C75</f>
        <v>8500000</v>
      </c>
      <c r="D74" s="44">
        <f>D75</f>
        <v>2883052.08</v>
      </c>
      <c r="E74" s="44">
        <f t="shared" si="1"/>
        <v>33.91825976470588</v>
      </c>
      <c r="F74" s="22"/>
      <c r="G74"/>
    </row>
    <row r="75" spans="1:7" ht="81.75" customHeight="1" x14ac:dyDescent="0.3">
      <c r="A75" s="45" t="s">
        <v>391</v>
      </c>
      <c r="B75" s="42" t="s">
        <v>392</v>
      </c>
      <c r="C75" s="44">
        <v>8500000</v>
      </c>
      <c r="D75" s="44">
        <v>2883052.08</v>
      </c>
      <c r="E75" s="44">
        <f t="shared" si="1"/>
        <v>33.91825976470588</v>
      </c>
      <c r="F75" s="14"/>
      <c r="G75"/>
    </row>
    <row r="76" spans="1:7" ht="78" customHeight="1" x14ac:dyDescent="0.3">
      <c r="A76" s="48" t="s">
        <v>485</v>
      </c>
      <c r="B76" s="49" t="s">
        <v>486</v>
      </c>
      <c r="C76" s="44">
        <f>C77</f>
        <v>68100</v>
      </c>
      <c r="D76" s="44">
        <f>D77</f>
        <v>11224</v>
      </c>
      <c r="E76" s="44">
        <f t="shared" si="1"/>
        <v>16.481644640234951</v>
      </c>
      <c r="F76" s="14"/>
      <c r="G76"/>
    </row>
    <row r="77" spans="1:7" ht="81.75" customHeight="1" x14ac:dyDescent="0.3">
      <c r="A77" s="48" t="s">
        <v>487</v>
      </c>
      <c r="B77" s="50" t="s">
        <v>488</v>
      </c>
      <c r="C77" s="44">
        <v>68100</v>
      </c>
      <c r="D77" s="44">
        <v>11224</v>
      </c>
      <c r="E77" s="44">
        <f t="shared" si="1"/>
        <v>16.481644640234951</v>
      </c>
      <c r="F77" s="14"/>
      <c r="G77"/>
    </row>
    <row r="78" spans="1:7" ht="64.5" customHeight="1" x14ac:dyDescent="0.3">
      <c r="A78" s="41" t="s">
        <v>105</v>
      </c>
      <c r="B78" s="42" t="s">
        <v>106</v>
      </c>
      <c r="C78" s="44">
        <f>C79</f>
        <v>4950000</v>
      </c>
      <c r="D78" s="44">
        <f>D79</f>
        <v>2587618.4700000002</v>
      </c>
      <c r="E78" s="44">
        <f t="shared" ref="E78:E141" si="5">D78/C78*100</f>
        <v>52.275120606060611</v>
      </c>
      <c r="F78" s="22"/>
      <c r="G78"/>
    </row>
    <row r="79" spans="1:7" ht="44.25" customHeight="1" x14ac:dyDescent="0.3">
      <c r="A79" s="45" t="s">
        <v>393</v>
      </c>
      <c r="B79" s="42" t="s">
        <v>524</v>
      </c>
      <c r="C79" s="43">
        <v>4950000</v>
      </c>
      <c r="D79" s="43">
        <v>2587618.4700000002</v>
      </c>
      <c r="E79" s="44">
        <f t="shared" si="5"/>
        <v>52.275120606060611</v>
      </c>
      <c r="F79" s="22"/>
      <c r="G79"/>
    </row>
    <row r="80" spans="1:7" ht="87.75" customHeight="1" x14ac:dyDescent="0.3">
      <c r="A80" s="41" t="s">
        <v>107</v>
      </c>
      <c r="B80" s="42" t="s">
        <v>108</v>
      </c>
      <c r="C80" s="43">
        <f>C81</f>
        <v>3000000</v>
      </c>
      <c r="D80" s="43">
        <f>D81</f>
        <v>1500000</v>
      </c>
      <c r="E80" s="44">
        <f t="shared" si="5"/>
        <v>50</v>
      </c>
      <c r="F80" s="22"/>
      <c r="G80"/>
    </row>
    <row r="81" spans="1:7" ht="82.5" customHeight="1" x14ac:dyDescent="0.3">
      <c r="A81" s="41" t="s">
        <v>109</v>
      </c>
      <c r="B81" s="42" t="s">
        <v>110</v>
      </c>
      <c r="C81" s="43">
        <f>C82</f>
        <v>3000000</v>
      </c>
      <c r="D81" s="43">
        <f>D82</f>
        <v>1500000</v>
      </c>
      <c r="E81" s="44">
        <f t="shared" si="5"/>
        <v>50</v>
      </c>
      <c r="F81" s="22"/>
      <c r="G81"/>
    </row>
    <row r="82" spans="1:7" ht="79.5" customHeight="1" x14ac:dyDescent="0.3">
      <c r="A82" s="41" t="s">
        <v>394</v>
      </c>
      <c r="B82" s="42" t="s">
        <v>395</v>
      </c>
      <c r="C82" s="43">
        <v>3000000</v>
      </c>
      <c r="D82" s="43">
        <v>1500000</v>
      </c>
      <c r="E82" s="44">
        <f t="shared" si="5"/>
        <v>50</v>
      </c>
      <c r="F82" s="22"/>
      <c r="G82"/>
    </row>
    <row r="83" spans="1:7" ht="25.5" customHeight="1" x14ac:dyDescent="0.3">
      <c r="A83" s="40" t="s">
        <v>111</v>
      </c>
      <c r="B83" s="38" t="s">
        <v>112</v>
      </c>
      <c r="C83" s="39">
        <f>C84</f>
        <v>287300</v>
      </c>
      <c r="D83" s="39">
        <f>D84</f>
        <v>538311.15</v>
      </c>
      <c r="E83" s="39">
        <f t="shared" si="5"/>
        <v>187.36900452488689</v>
      </c>
      <c r="F83" s="22"/>
      <c r="G83"/>
    </row>
    <row r="84" spans="1:7" ht="32.25" customHeight="1" x14ac:dyDescent="0.3">
      <c r="A84" s="41" t="s">
        <v>113</v>
      </c>
      <c r="B84" s="42" t="s">
        <v>114</v>
      </c>
      <c r="C84" s="44">
        <f>C85+C87+C88</f>
        <v>287300</v>
      </c>
      <c r="D84" s="44">
        <f>D85+D87+D88</f>
        <v>538311.15</v>
      </c>
      <c r="E84" s="44">
        <f t="shared" si="5"/>
        <v>187.36900452488689</v>
      </c>
      <c r="F84" s="22"/>
      <c r="G84"/>
    </row>
    <row r="85" spans="1:7" ht="38.25" customHeight="1" x14ac:dyDescent="0.3">
      <c r="A85" s="41" t="s">
        <v>115</v>
      </c>
      <c r="B85" s="42" t="s">
        <v>116</v>
      </c>
      <c r="C85" s="43">
        <v>174010</v>
      </c>
      <c r="D85" s="43">
        <v>132415.25</v>
      </c>
      <c r="E85" s="44">
        <f t="shared" si="5"/>
        <v>76.096345037641512</v>
      </c>
      <c r="F85" s="22"/>
      <c r="G85"/>
    </row>
    <row r="86" spans="1:7" ht="38.25" hidden="1" customHeight="1" x14ac:dyDescent="0.3">
      <c r="A86" s="41" t="s">
        <v>117</v>
      </c>
      <c r="B86" s="42" t="s">
        <v>118</v>
      </c>
      <c r="C86" s="43"/>
      <c r="D86" s="43"/>
      <c r="E86" s="44" t="e">
        <f t="shared" si="5"/>
        <v>#DIV/0!</v>
      </c>
      <c r="F86" s="22"/>
      <c r="G86"/>
    </row>
    <row r="87" spans="1:7" ht="24.75" customHeight="1" x14ac:dyDescent="0.3">
      <c r="A87" s="41" t="s">
        <v>119</v>
      </c>
      <c r="B87" s="42" t="s">
        <v>120</v>
      </c>
      <c r="C87" s="43">
        <v>10360</v>
      </c>
      <c r="D87" s="43">
        <v>5548.15</v>
      </c>
      <c r="E87" s="44">
        <f t="shared" si="5"/>
        <v>53.553571428571423</v>
      </c>
      <c r="F87" s="22"/>
      <c r="G87"/>
    </row>
    <row r="88" spans="1:7" ht="24.75" customHeight="1" x14ac:dyDescent="0.3">
      <c r="A88" s="41" t="s">
        <v>121</v>
      </c>
      <c r="B88" s="42" t="s">
        <v>122</v>
      </c>
      <c r="C88" s="43">
        <f>C89+C90</f>
        <v>102930</v>
      </c>
      <c r="D88" s="43">
        <f>D89+D90</f>
        <v>400347.75</v>
      </c>
      <c r="E88" s="44">
        <f t="shared" si="5"/>
        <v>388.95147187408918</v>
      </c>
      <c r="F88" s="22"/>
      <c r="G88"/>
    </row>
    <row r="89" spans="1:7" ht="24.75" customHeight="1" x14ac:dyDescent="0.3">
      <c r="A89" s="41" t="s">
        <v>123</v>
      </c>
      <c r="B89" s="42" t="s">
        <v>124</v>
      </c>
      <c r="C89" s="43">
        <v>30860</v>
      </c>
      <c r="D89" s="43">
        <v>400347.75</v>
      </c>
      <c r="E89" s="44">
        <f t="shared" si="5"/>
        <v>1297.3031432274788</v>
      </c>
      <c r="F89" s="22"/>
      <c r="G89"/>
    </row>
    <row r="90" spans="1:7" ht="24.75" customHeight="1" x14ac:dyDescent="0.3">
      <c r="A90" s="41" t="s">
        <v>125</v>
      </c>
      <c r="B90" s="42" t="s">
        <v>126</v>
      </c>
      <c r="C90" s="43">
        <v>72070</v>
      </c>
      <c r="D90" s="43"/>
      <c r="E90" s="39">
        <f t="shared" si="5"/>
        <v>0</v>
      </c>
      <c r="F90" s="22"/>
      <c r="G90"/>
    </row>
    <row r="91" spans="1:7" ht="36.75" customHeight="1" x14ac:dyDescent="0.3">
      <c r="A91" s="40" t="s">
        <v>127</v>
      </c>
      <c r="B91" s="38" t="s">
        <v>489</v>
      </c>
      <c r="C91" s="39">
        <f t="shared" ref="C91:D93" si="6">C92</f>
        <v>3134240</v>
      </c>
      <c r="D91" s="39">
        <f>D92+D98</f>
        <v>791211.24</v>
      </c>
      <c r="E91" s="39">
        <f t="shared" si="5"/>
        <v>25.244117872275257</v>
      </c>
      <c r="F91" s="22"/>
      <c r="G91"/>
    </row>
    <row r="92" spans="1:7" ht="28.5" customHeight="1" x14ac:dyDescent="0.3">
      <c r="A92" s="41" t="s">
        <v>128</v>
      </c>
      <c r="B92" s="42" t="s">
        <v>129</v>
      </c>
      <c r="C92" s="44">
        <f t="shared" si="6"/>
        <v>3134240</v>
      </c>
      <c r="D92" s="44">
        <f t="shared" si="6"/>
        <v>779867.79</v>
      </c>
      <c r="E92" s="44">
        <f t="shared" si="5"/>
        <v>24.882197598141815</v>
      </c>
      <c r="F92" s="22"/>
      <c r="G92"/>
    </row>
    <row r="93" spans="1:7" ht="30" customHeight="1" x14ac:dyDescent="0.3">
      <c r="A93" s="41" t="s">
        <v>130</v>
      </c>
      <c r="B93" s="42" t="s">
        <v>131</v>
      </c>
      <c r="C93" s="44">
        <f t="shared" si="6"/>
        <v>3134240</v>
      </c>
      <c r="D93" s="44">
        <f t="shared" si="6"/>
        <v>779867.79</v>
      </c>
      <c r="E93" s="44">
        <f t="shared" si="5"/>
        <v>24.882197598141815</v>
      </c>
      <c r="F93" s="22"/>
      <c r="G93"/>
    </row>
    <row r="94" spans="1:7" ht="33.75" customHeight="1" x14ac:dyDescent="0.3">
      <c r="A94" s="41" t="s">
        <v>396</v>
      </c>
      <c r="B94" s="42" t="s">
        <v>406</v>
      </c>
      <c r="C94" s="44">
        <v>3134240</v>
      </c>
      <c r="D94" s="44">
        <v>779867.79</v>
      </c>
      <c r="E94" s="44">
        <f t="shared" si="5"/>
        <v>24.882197598141815</v>
      </c>
      <c r="F94" s="15"/>
      <c r="G94"/>
    </row>
    <row r="95" spans="1:7" ht="19.5" hidden="1" customHeight="1" x14ac:dyDescent="0.3">
      <c r="A95" s="41" t="s">
        <v>132</v>
      </c>
      <c r="B95" s="42" t="s">
        <v>133</v>
      </c>
      <c r="C95" s="44">
        <f t="shared" ref="C95" si="7">C96+C98</f>
        <v>0</v>
      </c>
      <c r="D95" s="44"/>
      <c r="E95" s="39" t="e">
        <f t="shared" si="5"/>
        <v>#DIV/0!</v>
      </c>
      <c r="F95" s="22"/>
      <c r="G95"/>
    </row>
    <row r="96" spans="1:7" ht="33" hidden="1" customHeight="1" x14ac:dyDescent="0.3">
      <c r="A96" s="41" t="s">
        <v>134</v>
      </c>
      <c r="B96" s="42" t="s">
        <v>135</v>
      </c>
      <c r="C96" s="44">
        <f>C97</f>
        <v>0</v>
      </c>
      <c r="D96" s="44"/>
      <c r="E96" s="39" t="e">
        <f t="shared" si="5"/>
        <v>#DIV/0!</v>
      </c>
      <c r="F96" s="22"/>
      <c r="G96"/>
    </row>
    <row r="97" spans="1:7" ht="45.75" hidden="1" customHeight="1" x14ac:dyDescent="0.3">
      <c r="A97" s="41" t="s">
        <v>481</v>
      </c>
      <c r="B97" s="42" t="s">
        <v>480</v>
      </c>
      <c r="C97" s="44"/>
      <c r="D97" s="44"/>
      <c r="E97" s="39" t="e">
        <f t="shared" si="5"/>
        <v>#DIV/0!</v>
      </c>
      <c r="F97" s="22"/>
      <c r="G97"/>
    </row>
    <row r="98" spans="1:7" ht="37.5" customHeight="1" x14ac:dyDescent="0.3">
      <c r="A98" s="41" t="s">
        <v>136</v>
      </c>
      <c r="B98" s="42" t="s">
        <v>137</v>
      </c>
      <c r="C98" s="44">
        <f t="shared" ref="C98:D98" si="8">C99</f>
        <v>0</v>
      </c>
      <c r="D98" s="44">
        <f t="shared" si="8"/>
        <v>11343.45</v>
      </c>
      <c r="E98" s="39"/>
      <c r="F98" s="22"/>
      <c r="G98"/>
    </row>
    <row r="99" spans="1:7" ht="37.5" customHeight="1" x14ac:dyDescent="0.3">
      <c r="A99" s="41" t="s">
        <v>397</v>
      </c>
      <c r="B99" s="42" t="s">
        <v>398</v>
      </c>
      <c r="C99" s="43"/>
      <c r="D99" s="43">
        <v>11343.45</v>
      </c>
      <c r="E99" s="39"/>
      <c r="F99" s="22"/>
      <c r="G99"/>
    </row>
    <row r="100" spans="1:7" ht="34.5" customHeight="1" x14ac:dyDescent="0.3">
      <c r="A100" s="40" t="s">
        <v>138</v>
      </c>
      <c r="B100" s="38" t="s">
        <v>139</v>
      </c>
      <c r="C100" s="39">
        <f>C101+C109</f>
        <v>300000</v>
      </c>
      <c r="D100" s="39">
        <f>D101+D109</f>
        <v>14683.49</v>
      </c>
      <c r="E100" s="39">
        <f t="shared" si="5"/>
        <v>4.8944966666666669</v>
      </c>
      <c r="F100" s="22"/>
      <c r="G100"/>
    </row>
    <row r="101" spans="1:7" ht="79.5" customHeight="1" x14ac:dyDescent="0.3">
      <c r="A101" s="51" t="s">
        <v>140</v>
      </c>
      <c r="B101" s="42" t="s">
        <v>490</v>
      </c>
      <c r="C101" s="44">
        <f>C104</f>
        <v>250000</v>
      </c>
      <c r="D101" s="39">
        <f>D104</f>
        <v>0</v>
      </c>
      <c r="E101" s="39">
        <f t="shared" si="5"/>
        <v>0</v>
      </c>
      <c r="F101" s="22"/>
      <c r="G101"/>
    </row>
    <row r="102" spans="1:7" ht="93.75" hidden="1" customHeight="1" x14ac:dyDescent="0.3">
      <c r="A102" s="51" t="s">
        <v>491</v>
      </c>
      <c r="B102" s="42" t="s">
        <v>492</v>
      </c>
      <c r="C102" s="44"/>
      <c r="D102" s="44"/>
      <c r="E102" s="39" t="e">
        <f t="shared" si="5"/>
        <v>#DIV/0!</v>
      </c>
      <c r="F102" s="22"/>
      <c r="G102"/>
    </row>
    <row r="103" spans="1:7" ht="78.75" hidden="1" customHeight="1" x14ac:dyDescent="0.3">
      <c r="A103" s="51" t="s">
        <v>506</v>
      </c>
      <c r="B103" s="42" t="s">
        <v>493</v>
      </c>
      <c r="C103" s="44"/>
      <c r="D103" s="44"/>
      <c r="E103" s="39" t="e">
        <f t="shared" si="5"/>
        <v>#DIV/0!</v>
      </c>
      <c r="F103" s="22"/>
      <c r="G103"/>
    </row>
    <row r="104" spans="1:7" ht="92.25" customHeight="1" x14ac:dyDescent="0.3">
      <c r="A104" s="51" t="s">
        <v>399</v>
      </c>
      <c r="B104" s="42" t="s">
        <v>476</v>
      </c>
      <c r="C104" s="44">
        <v>250000</v>
      </c>
      <c r="D104" s="44"/>
      <c r="E104" s="39">
        <f t="shared" si="5"/>
        <v>0</v>
      </c>
      <c r="F104" s="22"/>
      <c r="G104"/>
    </row>
    <row r="105" spans="1:7" ht="53.25" hidden="1" customHeight="1" x14ac:dyDescent="0.3">
      <c r="A105" s="51" t="s">
        <v>141</v>
      </c>
      <c r="B105" s="42" t="s">
        <v>142</v>
      </c>
      <c r="C105" s="44"/>
      <c r="D105" s="44"/>
      <c r="E105" s="39" t="e">
        <f t="shared" si="5"/>
        <v>#DIV/0!</v>
      </c>
      <c r="F105" s="22"/>
      <c r="G105"/>
    </row>
    <row r="106" spans="1:7" ht="90.75" hidden="1" customHeight="1" x14ac:dyDescent="0.3">
      <c r="A106" s="51" t="s">
        <v>143</v>
      </c>
      <c r="B106" s="42" t="s">
        <v>144</v>
      </c>
      <c r="C106" s="44"/>
      <c r="D106" s="44"/>
      <c r="E106" s="39" t="e">
        <f t="shared" si="5"/>
        <v>#DIV/0!</v>
      </c>
      <c r="F106" s="22"/>
      <c r="G106"/>
    </row>
    <row r="107" spans="1:7" ht="81.75" hidden="1" customHeight="1" x14ac:dyDescent="0.3">
      <c r="A107" s="51" t="s">
        <v>145</v>
      </c>
      <c r="B107" s="42" t="s">
        <v>146</v>
      </c>
      <c r="C107" s="44"/>
      <c r="D107" s="44"/>
      <c r="E107" s="39" t="e">
        <f t="shared" si="5"/>
        <v>#DIV/0!</v>
      </c>
      <c r="F107" s="22"/>
      <c r="G107"/>
    </row>
    <row r="108" spans="1:7" ht="93.75" hidden="1" customHeight="1" x14ac:dyDescent="0.3">
      <c r="A108" s="51" t="s">
        <v>147</v>
      </c>
      <c r="B108" s="42" t="s">
        <v>148</v>
      </c>
      <c r="C108" s="44"/>
      <c r="D108" s="44"/>
      <c r="E108" s="39" t="e">
        <f t="shared" si="5"/>
        <v>#DIV/0!</v>
      </c>
      <c r="F108" s="22"/>
      <c r="G108"/>
    </row>
    <row r="109" spans="1:7" ht="39.75" customHeight="1" x14ac:dyDescent="0.3">
      <c r="A109" s="51" t="s">
        <v>149</v>
      </c>
      <c r="B109" s="42" t="s">
        <v>150</v>
      </c>
      <c r="C109" s="44">
        <f>C110</f>
        <v>50000</v>
      </c>
      <c r="D109" s="44">
        <f>D110</f>
        <v>14683.49</v>
      </c>
      <c r="E109" s="44">
        <f t="shared" si="5"/>
        <v>29.366979999999998</v>
      </c>
      <c r="F109" s="22"/>
      <c r="G109"/>
    </row>
    <row r="110" spans="1:7" ht="42" customHeight="1" x14ac:dyDescent="0.3">
      <c r="A110" s="51" t="s">
        <v>151</v>
      </c>
      <c r="B110" s="42" t="s">
        <v>152</v>
      </c>
      <c r="C110" s="44">
        <f>C111</f>
        <v>50000</v>
      </c>
      <c r="D110" s="44">
        <f>D111</f>
        <v>14683.49</v>
      </c>
      <c r="E110" s="44">
        <f t="shared" si="5"/>
        <v>29.366979999999998</v>
      </c>
      <c r="F110" s="22"/>
      <c r="G110"/>
    </row>
    <row r="111" spans="1:7" ht="54" customHeight="1" x14ac:dyDescent="0.3">
      <c r="A111" s="51" t="s">
        <v>460</v>
      </c>
      <c r="B111" s="42" t="s">
        <v>400</v>
      </c>
      <c r="C111" s="44">
        <v>50000</v>
      </c>
      <c r="D111" s="44">
        <v>14683.49</v>
      </c>
      <c r="E111" s="44">
        <f t="shared" si="5"/>
        <v>29.366979999999998</v>
      </c>
      <c r="F111" s="22"/>
      <c r="G111"/>
    </row>
    <row r="112" spans="1:7" ht="50.25" hidden="1" customHeight="1" x14ac:dyDescent="0.3">
      <c r="A112" s="51" t="s">
        <v>153</v>
      </c>
      <c r="B112" s="42" t="s">
        <v>154</v>
      </c>
      <c r="C112" s="44"/>
      <c r="D112" s="44"/>
      <c r="E112" s="39" t="e">
        <f t="shared" si="5"/>
        <v>#DIV/0!</v>
      </c>
      <c r="F112" s="22"/>
      <c r="G112"/>
    </row>
    <row r="113" spans="1:7" ht="21" hidden="1" customHeight="1" x14ac:dyDescent="0.3">
      <c r="A113" s="51" t="s">
        <v>155</v>
      </c>
      <c r="B113" s="42" t="s">
        <v>156</v>
      </c>
      <c r="C113" s="44"/>
      <c r="D113" s="44"/>
      <c r="E113" s="39" t="e">
        <f t="shared" si="5"/>
        <v>#DIV/0!</v>
      </c>
      <c r="F113" s="22"/>
      <c r="G113"/>
    </row>
    <row r="114" spans="1:7" ht="26.25" customHeight="1" x14ac:dyDescent="0.3">
      <c r="A114" s="40" t="s">
        <v>157</v>
      </c>
      <c r="B114" s="38" t="s">
        <v>158</v>
      </c>
      <c r="C114" s="39">
        <f>C115+C165+C167</f>
        <v>62500</v>
      </c>
      <c r="D114" s="39">
        <f>D115+D165+D167</f>
        <v>724288.80999999994</v>
      </c>
      <c r="E114" s="39">
        <f t="shared" si="5"/>
        <v>1158.8620959999998</v>
      </c>
      <c r="F114" s="22"/>
      <c r="G114"/>
    </row>
    <row r="115" spans="1:7" ht="39" customHeight="1" x14ac:dyDescent="0.3">
      <c r="A115" s="41" t="s">
        <v>159</v>
      </c>
      <c r="B115" s="42" t="s">
        <v>160</v>
      </c>
      <c r="C115" s="44">
        <f>C116+C119+C160</f>
        <v>13500</v>
      </c>
      <c r="D115" s="44">
        <f>D116+D119+D160+D122+D145+D151+D157</f>
        <v>721788.80999999994</v>
      </c>
      <c r="E115" s="44">
        <f t="shared" si="5"/>
        <v>5346.583777777777</v>
      </c>
      <c r="F115" s="22"/>
      <c r="G115"/>
    </row>
    <row r="116" spans="1:7" ht="56.25" customHeight="1" x14ac:dyDescent="0.3">
      <c r="A116" s="41" t="s">
        <v>161</v>
      </c>
      <c r="B116" s="42" t="s">
        <v>162</v>
      </c>
      <c r="C116" s="44">
        <f>C117</f>
        <v>8000</v>
      </c>
      <c r="D116" s="44">
        <f>D117</f>
        <v>1150</v>
      </c>
      <c r="E116" s="44">
        <f t="shared" si="5"/>
        <v>14.374999999999998</v>
      </c>
      <c r="F116" s="22"/>
      <c r="G116"/>
    </row>
    <row r="117" spans="1:7" ht="78.75" customHeight="1" x14ac:dyDescent="0.3">
      <c r="A117" s="41" t="s">
        <v>163</v>
      </c>
      <c r="B117" s="42" t="s">
        <v>164</v>
      </c>
      <c r="C117" s="44">
        <v>8000</v>
      </c>
      <c r="D117" s="44">
        <v>1150</v>
      </c>
      <c r="E117" s="44">
        <f t="shared" si="5"/>
        <v>14.374999999999998</v>
      </c>
      <c r="F117" s="22"/>
      <c r="G117"/>
    </row>
    <row r="118" spans="1:7" ht="75" hidden="1" customHeight="1" x14ac:dyDescent="0.3">
      <c r="A118" s="41" t="s">
        <v>165</v>
      </c>
      <c r="B118" s="42" t="s">
        <v>166</v>
      </c>
      <c r="C118" s="44"/>
      <c r="D118" s="44"/>
      <c r="E118" s="44" t="e">
        <f t="shared" si="5"/>
        <v>#DIV/0!</v>
      </c>
      <c r="F118" s="22"/>
      <c r="G118"/>
    </row>
    <row r="119" spans="1:7" ht="75.75" customHeight="1" x14ac:dyDescent="0.3">
      <c r="A119" s="41" t="s">
        <v>167</v>
      </c>
      <c r="B119" s="42" t="s">
        <v>168</v>
      </c>
      <c r="C119" s="44">
        <f>C120</f>
        <v>4000</v>
      </c>
      <c r="D119" s="44">
        <f>D120</f>
        <v>9673.0300000000007</v>
      </c>
      <c r="E119" s="44">
        <f t="shared" si="5"/>
        <v>241.82575000000003</v>
      </c>
      <c r="F119" s="22"/>
      <c r="G119"/>
    </row>
    <row r="120" spans="1:7" ht="91.5" customHeight="1" x14ac:dyDescent="0.3">
      <c r="A120" s="41" t="s">
        <v>169</v>
      </c>
      <c r="B120" s="42" t="s">
        <v>170</v>
      </c>
      <c r="C120" s="44">
        <v>4000</v>
      </c>
      <c r="D120" s="44">
        <v>9673.0300000000007</v>
      </c>
      <c r="E120" s="44">
        <f t="shared" si="5"/>
        <v>241.82575000000003</v>
      </c>
      <c r="F120" s="22"/>
      <c r="G120"/>
    </row>
    <row r="121" spans="1:7" ht="7.5" hidden="1" customHeight="1" x14ac:dyDescent="0.3">
      <c r="A121" s="41" t="s">
        <v>171</v>
      </c>
      <c r="B121" s="42" t="s">
        <v>172</v>
      </c>
      <c r="C121" s="44"/>
      <c r="D121" s="44"/>
      <c r="E121" s="39" t="e">
        <f t="shared" si="5"/>
        <v>#DIV/0!</v>
      </c>
      <c r="F121" s="22"/>
      <c r="G121"/>
    </row>
    <row r="122" spans="1:7" ht="59.25" customHeight="1" x14ac:dyDescent="0.3">
      <c r="A122" s="41" t="s">
        <v>173</v>
      </c>
      <c r="B122" s="42" t="s">
        <v>174</v>
      </c>
      <c r="C122" s="44">
        <f t="shared" ref="C122:D122" si="9">C123+C124</f>
        <v>0</v>
      </c>
      <c r="D122" s="44">
        <f t="shared" si="9"/>
        <v>150</v>
      </c>
      <c r="E122" s="39"/>
      <c r="F122" s="22"/>
      <c r="G122"/>
    </row>
    <row r="123" spans="1:7" ht="73.5" customHeight="1" x14ac:dyDescent="0.3">
      <c r="A123" s="41" t="s">
        <v>175</v>
      </c>
      <c r="B123" s="42" t="s">
        <v>176</v>
      </c>
      <c r="C123" s="44"/>
      <c r="D123" s="44">
        <v>150</v>
      </c>
      <c r="E123" s="39"/>
      <c r="F123" s="22"/>
      <c r="G123"/>
    </row>
    <row r="124" spans="1:7" ht="70.5" hidden="1" customHeight="1" x14ac:dyDescent="0.3">
      <c r="A124" s="41" t="s">
        <v>177</v>
      </c>
      <c r="B124" s="42" t="s">
        <v>178</v>
      </c>
      <c r="C124" s="44"/>
      <c r="D124" s="44"/>
      <c r="E124" s="39" t="e">
        <f t="shared" si="5"/>
        <v>#DIV/0!</v>
      </c>
      <c r="F124" s="22"/>
      <c r="G124"/>
    </row>
    <row r="125" spans="1:7" ht="69" hidden="1" customHeight="1" x14ac:dyDescent="0.3">
      <c r="A125" s="41" t="s">
        <v>179</v>
      </c>
      <c r="B125" s="42" t="s">
        <v>180</v>
      </c>
      <c r="C125" s="44">
        <f t="shared" ref="C125" si="10">C126+C127</f>
        <v>0</v>
      </c>
      <c r="D125" s="44"/>
      <c r="E125" s="39" t="e">
        <f t="shared" si="5"/>
        <v>#DIV/0!</v>
      </c>
      <c r="F125" s="22"/>
      <c r="G125"/>
    </row>
    <row r="126" spans="1:7" ht="96.75" hidden="1" customHeight="1" x14ac:dyDescent="0.3">
      <c r="A126" s="41" t="s">
        <v>181</v>
      </c>
      <c r="B126" s="42" t="s">
        <v>182</v>
      </c>
      <c r="C126" s="44"/>
      <c r="D126" s="44"/>
      <c r="E126" s="39" t="e">
        <f t="shared" si="5"/>
        <v>#DIV/0!</v>
      </c>
      <c r="F126" s="22"/>
      <c r="G126"/>
    </row>
    <row r="127" spans="1:7" ht="75.75" hidden="1" customHeight="1" x14ac:dyDescent="0.3">
      <c r="A127" s="41" t="s">
        <v>183</v>
      </c>
      <c r="B127" s="42" t="s">
        <v>184</v>
      </c>
      <c r="C127" s="44"/>
      <c r="D127" s="44"/>
      <c r="E127" s="39" t="e">
        <f t="shared" si="5"/>
        <v>#DIV/0!</v>
      </c>
      <c r="F127" s="22"/>
      <c r="G127"/>
    </row>
    <row r="128" spans="1:7" ht="70.5" hidden="1" customHeight="1" x14ac:dyDescent="0.3">
      <c r="A128" s="41" t="s">
        <v>185</v>
      </c>
      <c r="B128" s="42" t="s">
        <v>186</v>
      </c>
      <c r="C128" s="44"/>
      <c r="D128" s="44"/>
      <c r="E128" s="39" t="e">
        <f t="shared" si="5"/>
        <v>#DIV/0!</v>
      </c>
      <c r="F128" s="22"/>
      <c r="G128"/>
    </row>
    <row r="129" spans="1:7" ht="77.25" hidden="1" customHeight="1" x14ac:dyDescent="0.3">
      <c r="A129" s="41" t="s">
        <v>187</v>
      </c>
      <c r="B129" s="42" t="s">
        <v>188</v>
      </c>
      <c r="C129" s="44"/>
      <c r="D129" s="44"/>
      <c r="E129" s="39" t="e">
        <f t="shared" si="5"/>
        <v>#DIV/0!</v>
      </c>
      <c r="F129" s="22"/>
      <c r="G129"/>
    </row>
    <row r="130" spans="1:7" ht="87.75" hidden="1" customHeight="1" x14ac:dyDescent="0.3">
      <c r="A130" s="41" t="s">
        <v>189</v>
      </c>
      <c r="B130" s="42" t="s">
        <v>190</v>
      </c>
      <c r="C130" s="44"/>
      <c r="D130" s="44"/>
      <c r="E130" s="39" t="e">
        <f t="shared" si="5"/>
        <v>#DIV/0!</v>
      </c>
      <c r="F130" s="22"/>
      <c r="G130"/>
    </row>
    <row r="131" spans="1:7" ht="67.5" hidden="1" customHeight="1" x14ac:dyDescent="0.3">
      <c r="A131" s="41" t="s">
        <v>191</v>
      </c>
      <c r="B131" s="42" t="s">
        <v>192</v>
      </c>
      <c r="C131" s="44"/>
      <c r="D131" s="44"/>
      <c r="E131" s="39" t="e">
        <f t="shared" si="5"/>
        <v>#DIV/0!</v>
      </c>
      <c r="F131" s="22"/>
      <c r="G131"/>
    </row>
    <row r="132" spans="1:7" ht="87.75" hidden="1" customHeight="1" x14ac:dyDescent="0.3">
      <c r="A132" s="41" t="s">
        <v>193</v>
      </c>
      <c r="B132" s="42" t="s">
        <v>194</v>
      </c>
      <c r="C132" s="44"/>
      <c r="D132" s="44"/>
      <c r="E132" s="39" t="e">
        <f t="shared" si="5"/>
        <v>#DIV/0!</v>
      </c>
      <c r="F132" s="22"/>
      <c r="G132"/>
    </row>
    <row r="133" spans="1:7" ht="76.5" hidden="1" customHeight="1" x14ac:dyDescent="0.3">
      <c r="A133" s="41" t="s">
        <v>195</v>
      </c>
      <c r="B133" s="42" t="s">
        <v>196</v>
      </c>
      <c r="C133" s="44"/>
      <c r="D133" s="44"/>
      <c r="E133" s="39" t="e">
        <f t="shared" si="5"/>
        <v>#DIV/0!</v>
      </c>
      <c r="F133" s="22"/>
      <c r="G133"/>
    </row>
    <row r="134" spans="1:7" ht="54.75" hidden="1" customHeight="1" x14ac:dyDescent="0.3">
      <c r="A134" s="41" t="s">
        <v>197</v>
      </c>
      <c r="B134" s="42" t="s">
        <v>198</v>
      </c>
      <c r="C134" s="44"/>
      <c r="D134" s="44"/>
      <c r="E134" s="39" t="e">
        <f t="shared" si="5"/>
        <v>#DIV/0!</v>
      </c>
      <c r="F134" s="22"/>
      <c r="G134"/>
    </row>
    <row r="135" spans="1:7" ht="75.75" hidden="1" customHeight="1" x14ac:dyDescent="0.3">
      <c r="A135" s="41" t="s">
        <v>199</v>
      </c>
      <c r="B135" s="42" t="s">
        <v>200</v>
      </c>
      <c r="C135" s="44"/>
      <c r="D135" s="44"/>
      <c r="E135" s="39" t="e">
        <f t="shared" si="5"/>
        <v>#DIV/0!</v>
      </c>
      <c r="F135" s="22"/>
      <c r="G135"/>
    </row>
    <row r="136" spans="1:7" ht="72.75" hidden="1" customHeight="1" x14ac:dyDescent="0.3">
      <c r="A136" s="41" t="s">
        <v>201</v>
      </c>
      <c r="B136" s="42" t="s">
        <v>202</v>
      </c>
      <c r="C136" s="44"/>
      <c r="D136" s="44"/>
      <c r="E136" s="39" t="e">
        <f t="shared" si="5"/>
        <v>#DIV/0!</v>
      </c>
      <c r="F136" s="22"/>
      <c r="G136"/>
    </row>
    <row r="137" spans="1:7" ht="63" hidden="1" customHeight="1" x14ac:dyDescent="0.3">
      <c r="A137" s="41" t="s">
        <v>203</v>
      </c>
      <c r="B137" s="42" t="s">
        <v>204</v>
      </c>
      <c r="C137" s="44"/>
      <c r="D137" s="44"/>
      <c r="E137" s="39" t="e">
        <f t="shared" si="5"/>
        <v>#DIV/0!</v>
      </c>
      <c r="F137" s="22"/>
      <c r="G137"/>
    </row>
    <row r="138" spans="1:7" ht="85.5" hidden="1" customHeight="1" x14ac:dyDescent="0.3">
      <c r="A138" s="41" t="s">
        <v>205</v>
      </c>
      <c r="B138" s="42" t="s">
        <v>206</v>
      </c>
      <c r="C138" s="44"/>
      <c r="D138" s="44"/>
      <c r="E138" s="39" t="e">
        <f t="shared" si="5"/>
        <v>#DIV/0!</v>
      </c>
      <c r="F138" s="14"/>
      <c r="G138"/>
    </row>
    <row r="139" spans="1:7" ht="70.5" hidden="1" customHeight="1" x14ac:dyDescent="0.3">
      <c r="A139" s="41" t="s">
        <v>207</v>
      </c>
      <c r="B139" s="42" t="s">
        <v>208</v>
      </c>
      <c r="C139" s="44">
        <f t="shared" ref="C139" si="11">C140</f>
        <v>0</v>
      </c>
      <c r="D139" s="44"/>
      <c r="E139" s="39" t="e">
        <f t="shared" si="5"/>
        <v>#DIV/0!</v>
      </c>
      <c r="F139" s="22"/>
      <c r="G139"/>
    </row>
    <row r="140" spans="1:7" ht="85.5" hidden="1" customHeight="1" x14ac:dyDescent="0.3">
      <c r="A140" s="41" t="s">
        <v>209</v>
      </c>
      <c r="B140" s="42" t="s">
        <v>210</v>
      </c>
      <c r="C140" s="44"/>
      <c r="D140" s="44"/>
      <c r="E140" s="39" t="e">
        <f t="shared" si="5"/>
        <v>#DIV/0!</v>
      </c>
      <c r="F140" s="22"/>
      <c r="G140"/>
    </row>
    <row r="141" spans="1:7" ht="72.75" hidden="1" customHeight="1" x14ac:dyDescent="0.3">
      <c r="A141" s="41" t="s">
        <v>211</v>
      </c>
      <c r="B141" s="42" t="s">
        <v>212</v>
      </c>
      <c r="C141" s="44"/>
      <c r="D141" s="44"/>
      <c r="E141" s="39" t="e">
        <f t="shared" si="5"/>
        <v>#DIV/0!</v>
      </c>
      <c r="F141" s="22"/>
      <c r="G141"/>
    </row>
    <row r="142" spans="1:7" ht="72.75" hidden="1" customHeight="1" x14ac:dyDescent="0.3">
      <c r="A142" s="41" t="s">
        <v>213</v>
      </c>
      <c r="B142" s="42" t="s">
        <v>214</v>
      </c>
      <c r="C142" s="52">
        <f t="shared" ref="C142" si="12">C143</f>
        <v>0</v>
      </c>
      <c r="D142" s="52"/>
      <c r="E142" s="39" t="e">
        <f t="shared" ref="E142:E205" si="13">D142/C142*100</f>
        <v>#DIV/0!</v>
      </c>
      <c r="F142" s="22"/>
      <c r="G142"/>
    </row>
    <row r="143" spans="1:7" ht="90.75" hidden="1" customHeight="1" x14ac:dyDescent="0.3">
      <c r="A143" s="41" t="s">
        <v>215</v>
      </c>
      <c r="B143" s="42" t="s">
        <v>216</v>
      </c>
      <c r="C143" s="44"/>
      <c r="D143" s="44"/>
      <c r="E143" s="39" t="e">
        <f t="shared" si="13"/>
        <v>#DIV/0!</v>
      </c>
      <c r="F143" s="22"/>
      <c r="G143"/>
    </row>
    <row r="144" spans="1:7" ht="76.5" hidden="1" customHeight="1" x14ac:dyDescent="0.3">
      <c r="A144" s="41" t="s">
        <v>217</v>
      </c>
      <c r="B144" s="42" t="s">
        <v>218</v>
      </c>
      <c r="C144" s="44"/>
      <c r="D144" s="44"/>
      <c r="E144" s="39" t="e">
        <f t="shared" si="13"/>
        <v>#DIV/0!</v>
      </c>
      <c r="F144" s="22"/>
      <c r="G144"/>
    </row>
    <row r="145" spans="1:7" ht="69" customHeight="1" x14ac:dyDescent="0.3">
      <c r="A145" s="41" t="s">
        <v>219</v>
      </c>
      <c r="B145" s="42" t="s">
        <v>220</v>
      </c>
      <c r="C145" s="44">
        <f t="shared" ref="C145:D145" si="14">C146+C147+C148</f>
        <v>0</v>
      </c>
      <c r="D145" s="44">
        <f t="shared" si="14"/>
        <v>646574.69999999995</v>
      </c>
      <c r="E145" s="39"/>
      <c r="F145" s="22"/>
      <c r="G145"/>
    </row>
    <row r="146" spans="1:7" ht="124.5" customHeight="1" x14ac:dyDescent="0.3">
      <c r="A146" s="41" t="s">
        <v>221</v>
      </c>
      <c r="B146" s="42" t="s">
        <v>222</v>
      </c>
      <c r="C146" s="44"/>
      <c r="D146" s="44">
        <v>646574.69999999995</v>
      </c>
      <c r="E146" s="39"/>
      <c r="F146" s="22"/>
      <c r="G146"/>
    </row>
    <row r="147" spans="1:7" ht="105" hidden="1" customHeight="1" x14ac:dyDescent="0.3">
      <c r="A147" s="41" t="s">
        <v>223</v>
      </c>
      <c r="B147" s="42" t="s">
        <v>224</v>
      </c>
      <c r="C147" s="44"/>
      <c r="D147" s="44"/>
      <c r="E147" s="39" t="e">
        <f t="shared" si="13"/>
        <v>#DIV/0!</v>
      </c>
      <c r="F147" s="22"/>
      <c r="G147"/>
    </row>
    <row r="148" spans="1:7" ht="210.75" hidden="1" customHeight="1" x14ac:dyDescent="0.3">
      <c r="A148" s="41" t="s">
        <v>225</v>
      </c>
      <c r="B148" s="42" t="s">
        <v>226</v>
      </c>
      <c r="C148" s="44"/>
      <c r="D148" s="44"/>
      <c r="E148" s="39" t="e">
        <f t="shared" si="13"/>
        <v>#DIV/0!</v>
      </c>
      <c r="F148" s="14"/>
      <c r="G148"/>
    </row>
    <row r="149" spans="1:7" ht="61.5" hidden="1" customHeight="1" x14ac:dyDescent="0.3">
      <c r="A149" s="41" t="s">
        <v>227</v>
      </c>
      <c r="B149" s="42" t="s">
        <v>228</v>
      </c>
      <c r="C149" s="44"/>
      <c r="D149" s="44"/>
      <c r="E149" s="39" t="e">
        <f t="shared" si="13"/>
        <v>#DIV/0!</v>
      </c>
      <c r="F149" s="22"/>
      <c r="G149"/>
    </row>
    <row r="150" spans="1:7" ht="65.25" hidden="1" x14ac:dyDescent="0.3">
      <c r="A150" s="41" t="s">
        <v>229</v>
      </c>
      <c r="B150" s="42" t="s">
        <v>230</v>
      </c>
      <c r="C150" s="44"/>
      <c r="D150" s="44"/>
      <c r="E150" s="39" t="e">
        <f t="shared" si="13"/>
        <v>#DIV/0!</v>
      </c>
      <c r="F150" s="22"/>
      <c r="G150"/>
    </row>
    <row r="151" spans="1:7" ht="66.75" customHeight="1" x14ac:dyDescent="0.3">
      <c r="A151" s="41" t="s">
        <v>231</v>
      </c>
      <c r="B151" s="42" t="s">
        <v>232</v>
      </c>
      <c r="C151" s="44">
        <f t="shared" ref="C151:D151" si="15">C152</f>
        <v>0</v>
      </c>
      <c r="D151" s="44">
        <f t="shared" si="15"/>
        <v>1000.01</v>
      </c>
      <c r="E151" s="39"/>
      <c r="F151" s="22"/>
      <c r="G151"/>
    </row>
    <row r="152" spans="1:7" ht="84.75" customHeight="1" x14ac:dyDescent="0.3">
      <c r="A152" s="41" t="s">
        <v>233</v>
      </c>
      <c r="B152" s="42" t="s">
        <v>234</v>
      </c>
      <c r="C152" s="44"/>
      <c r="D152" s="44">
        <v>1000.01</v>
      </c>
      <c r="E152" s="39"/>
      <c r="F152" s="22"/>
      <c r="G152"/>
    </row>
    <row r="153" spans="1:7" ht="71.25" hidden="1" customHeight="1" x14ac:dyDescent="0.3">
      <c r="A153" s="41" t="s">
        <v>235</v>
      </c>
      <c r="B153" s="42" t="s">
        <v>236</v>
      </c>
      <c r="C153" s="44"/>
      <c r="D153" s="44"/>
      <c r="E153" s="39" t="e">
        <f t="shared" si="13"/>
        <v>#DIV/0!</v>
      </c>
      <c r="F153" s="22"/>
      <c r="G153"/>
    </row>
    <row r="154" spans="1:7" ht="96.75" hidden="1" customHeight="1" x14ac:dyDescent="0.3">
      <c r="A154" s="41" t="s">
        <v>237</v>
      </c>
      <c r="B154" s="42" t="s">
        <v>238</v>
      </c>
      <c r="C154" s="44"/>
      <c r="D154" s="44"/>
      <c r="E154" s="39" t="e">
        <f t="shared" si="13"/>
        <v>#DIV/0!</v>
      </c>
      <c r="F154" s="22"/>
      <c r="G154"/>
    </row>
    <row r="155" spans="1:7" ht="108.75" hidden="1" customHeight="1" x14ac:dyDescent="0.3">
      <c r="A155" s="41" t="s">
        <v>239</v>
      </c>
      <c r="B155" s="42" t="s">
        <v>240</v>
      </c>
      <c r="C155" s="44"/>
      <c r="D155" s="44"/>
      <c r="E155" s="39" t="e">
        <f t="shared" si="13"/>
        <v>#DIV/0!</v>
      </c>
      <c r="F155" s="22"/>
      <c r="G155"/>
    </row>
    <row r="156" spans="1:7" ht="99.75" hidden="1" customHeight="1" x14ac:dyDescent="0.3">
      <c r="A156" s="41" t="s">
        <v>241</v>
      </c>
      <c r="B156" s="42" t="s">
        <v>242</v>
      </c>
      <c r="C156" s="44"/>
      <c r="D156" s="44"/>
      <c r="E156" s="39" t="e">
        <f t="shared" si="13"/>
        <v>#DIV/0!</v>
      </c>
      <c r="F156" s="22"/>
      <c r="G156"/>
    </row>
    <row r="157" spans="1:7" ht="62.25" customHeight="1" x14ac:dyDescent="0.3">
      <c r="A157" s="41" t="s">
        <v>243</v>
      </c>
      <c r="B157" s="42" t="s">
        <v>244</v>
      </c>
      <c r="C157" s="44">
        <f t="shared" ref="C157:D157" si="16">C158</f>
        <v>0</v>
      </c>
      <c r="D157" s="44">
        <f t="shared" si="16"/>
        <v>50010.57</v>
      </c>
      <c r="E157" s="39"/>
      <c r="F157" s="22"/>
      <c r="G157"/>
    </row>
    <row r="158" spans="1:7" ht="78" customHeight="1" x14ac:dyDescent="0.3">
      <c r="A158" s="41" t="s">
        <v>245</v>
      </c>
      <c r="B158" s="42" t="s">
        <v>246</v>
      </c>
      <c r="C158" s="44"/>
      <c r="D158" s="44">
        <v>50010.57</v>
      </c>
      <c r="E158" s="39"/>
      <c r="F158" s="14"/>
      <c r="G158"/>
    </row>
    <row r="159" spans="1:7" ht="70.5" hidden="1" customHeight="1" x14ac:dyDescent="0.3">
      <c r="A159" s="41" t="s">
        <v>247</v>
      </c>
      <c r="B159" s="42" t="s">
        <v>248</v>
      </c>
      <c r="C159" s="44"/>
      <c r="D159" s="44"/>
      <c r="E159" s="39" t="e">
        <f t="shared" si="13"/>
        <v>#DIV/0!</v>
      </c>
      <c r="F159" s="22"/>
      <c r="G159"/>
    </row>
    <row r="160" spans="1:7" ht="68.25" customHeight="1" x14ac:dyDescent="0.3">
      <c r="A160" s="41" t="s">
        <v>249</v>
      </c>
      <c r="B160" s="42" t="s">
        <v>250</v>
      </c>
      <c r="C160" s="44">
        <f>C161</f>
        <v>1500</v>
      </c>
      <c r="D160" s="44">
        <f>D161</f>
        <v>13230.5</v>
      </c>
      <c r="E160" s="44">
        <f t="shared" si="13"/>
        <v>882.03333333333342</v>
      </c>
      <c r="F160" s="22"/>
      <c r="G160"/>
    </row>
    <row r="161" spans="1:7" ht="89.25" customHeight="1" x14ac:dyDescent="0.3">
      <c r="A161" s="41" t="s">
        <v>251</v>
      </c>
      <c r="B161" s="42" t="s">
        <v>252</v>
      </c>
      <c r="C161" s="44">
        <v>1500</v>
      </c>
      <c r="D161" s="44">
        <v>13230.5</v>
      </c>
      <c r="E161" s="44">
        <f t="shared" si="13"/>
        <v>882.03333333333342</v>
      </c>
      <c r="F161" s="22"/>
      <c r="G161"/>
    </row>
    <row r="162" spans="1:7" ht="90.75" hidden="1" customHeight="1" x14ac:dyDescent="0.3">
      <c r="A162" s="41" t="s">
        <v>253</v>
      </c>
      <c r="B162" s="42" t="s">
        <v>254</v>
      </c>
      <c r="C162" s="44"/>
      <c r="D162" s="44"/>
      <c r="E162" s="44" t="e">
        <f t="shared" si="13"/>
        <v>#DIV/0!</v>
      </c>
      <c r="F162" s="22"/>
      <c r="G162"/>
    </row>
    <row r="163" spans="1:7" ht="48.75" hidden="1" customHeight="1" x14ac:dyDescent="0.3">
      <c r="A163" s="41" t="s">
        <v>255</v>
      </c>
      <c r="B163" s="42" t="s">
        <v>256</v>
      </c>
      <c r="C163" s="44"/>
      <c r="D163" s="44"/>
      <c r="E163" s="44" t="e">
        <f t="shared" si="13"/>
        <v>#DIV/0!</v>
      </c>
      <c r="F163" s="22"/>
      <c r="G163"/>
    </row>
    <row r="164" spans="1:7" ht="72.75" hidden="1" customHeight="1" x14ac:dyDescent="0.3">
      <c r="A164" s="41" t="s">
        <v>257</v>
      </c>
      <c r="B164" s="42" t="s">
        <v>258</v>
      </c>
      <c r="C164" s="44"/>
      <c r="D164" s="44"/>
      <c r="E164" s="44" t="e">
        <f t="shared" si="13"/>
        <v>#DIV/0!</v>
      </c>
      <c r="F164" s="22"/>
      <c r="G164"/>
    </row>
    <row r="165" spans="1:7" ht="42" customHeight="1" x14ac:dyDescent="0.3">
      <c r="A165" s="41" t="s">
        <v>259</v>
      </c>
      <c r="B165" s="42" t="s">
        <v>260</v>
      </c>
      <c r="C165" s="44">
        <f>C166</f>
        <v>5000</v>
      </c>
      <c r="D165" s="44">
        <f>D166</f>
        <v>2500</v>
      </c>
      <c r="E165" s="44">
        <f t="shared" si="13"/>
        <v>50</v>
      </c>
      <c r="F165" s="22"/>
      <c r="G165"/>
    </row>
    <row r="166" spans="1:7" ht="54.75" customHeight="1" x14ac:dyDescent="0.3">
      <c r="A166" s="41" t="s">
        <v>261</v>
      </c>
      <c r="B166" s="42" t="s">
        <v>262</v>
      </c>
      <c r="C166" s="44">
        <v>5000</v>
      </c>
      <c r="D166" s="44">
        <v>2500</v>
      </c>
      <c r="E166" s="44">
        <f t="shared" si="13"/>
        <v>50</v>
      </c>
      <c r="F166" s="22"/>
      <c r="G166"/>
    </row>
    <row r="167" spans="1:7" ht="101.25" customHeight="1" x14ac:dyDescent="0.3">
      <c r="A167" s="41" t="s">
        <v>263</v>
      </c>
      <c r="B167" s="42" t="s">
        <v>264</v>
      </c>
      <c r="C167" s="44">
        <f>C168</f>
        <v>44000</v>
      </c>
      <c r="D167" s="44">
        <f>D168</f>
        <v>0</v>
      </c>
      <c r="E167" s="44">
        <f t="shared" si="13"/>
        <v>0</v>
      </c>
      <c r="F167" s="22"/>
      <c r="G167"/>
    </row>
    <row r="168" spans="1:7" ht="67.5" customHeight="1" x14ac:dyDescent="0.3">
      <c r="A168" s="41" t="s">
        <v>265</v>
      </c>
      <c r="B168" s="42" t="s">
        <v>266</v>
      </c>
      <c r="C168" s="43">
        <f>C169</f>
        <v>44000</v>
      </c>
      <c r="D168" s="43">
        <f>D169</f>
        <v>0</v>
      </c>
      <c r="E168" s="39">
        <f t="shared" si="13"/>
        <v>0</v>
      </c>
      <c r="F168" s="22"/>
      <c r="G168"/>
    </row>
    <row r="169" spans="1:7" ht="81" customHeight="1" x14ac:dyDescent="0.3">
      <c r="A169" s="41" t="s">
        <v>401</v>
      </c>
      <c r="B169" s="42" t="s">
        <v>402</v>
      </c>
      <c r="C169" s="43">
        <v>44000</v>
      </c>
      <c r="D169" s="43"/>
      <c r="E169" s="39">
        <f t="shared" si="13"/>
        <v>0</v>
      </c>
      <c r="F169" s="22"/>
      <c r="G169"/>
    </row>
    <row r="170" spans="1:7" ht="78.75" hidden="1" customHeight="1" x14ac:dyDescent="0.3">
      <c r="A170" s="53" t="s">
        <v>267</v>
      </c>
      <c r="B170" s="42" t="s">
        <v>268</v>
      </c>
      <c r="C170" s="43">
        <f t="shared" ref="C170" si="17">C171</f>
        <v>0</v>
      </c>
      <c r="D170" s="43"/>
      <c r="E170" s="39" t="e">
        <f t="shared" si="13"/>
        <v>#DIV/0!</v>
      </c>
      <c r="F170" s="22"/>
      <c r="G170"/>
    </row>
    <row r="171" spans="1:7" ht="78" hidden="1" customHeight="1" x14ac:dyDescent="0.3">
      <c r="A171" s="41" t="s">
        <v>269</v>
      </c>
      <c r="B171" s="42" t="s">
        <v>270</v>
      </c>
      <c r="C171" s="43"/>
      <c r="D171" s="43"/>
      <c r="E171" s="39" t="e">
        <f t="shared" si="13"/>
        <v>#DIV/0!</v>
      </c>
      <c r="F171" s="22"/>
      <c r="G171"/>
    </row>
    <row r="172" spans="1:7" ht="70.5" hidden="1" customHeight="1" x14ac:dyDescent="0.3">
      <c r="A172" s="41" t="s">
        <v>271</v>
      </c>
      <c r="B172" s="42" t="s">
        <v>272</v>
      </c>
      <c r="C172" s="43">
        <f t="shared" ref="C172" si="18">C173</f>
        <v>0</v>
      </c>
      <c r="D172" s="43"/>
      <c r="E172" s="39" t="e">
        <f t="shared" si="13"/>
        <v>#DIV/0!</v>
      </c>
      <c r="F172" s="22"/>
      <c r="G172"/>
    </row>
    <row r="173" spans="1:7" ht="69" hidden="1" customHeight="1" x14ac:dyDescent="0.3">
      <c r="A173" s="41" t="s">
        <v>273</v>
      </c>
      <c r="B173" s="42" t="s">
        <v>274</v>
      </c>
      <c r="C173" s="43"/>
      <c r="D173" s="43"/>
      <c r="E173" s="39" t="e">
        <f t="shared" si="13"/>
        <v>#DIV/0!</v>
      </c>
      <c r="F173" s="22"/>
      <c r="G173"/>
    </row>
    <row r="174" spans="1:7" ht="79.5" hidden="1" customHeight="1" x14ac:dyDescent="0.3">
      <c r="A174" s="41" t="s">
        <v>275</v>
      </c>
      <c r="B174" s="42" t="s">
        <v>276</v>
      </c>
      <c r="C174" s="54">
        <f t="shared" ref="C174" si="19">C175</f>
        <v>0</v>
      </c>
      <c r="D174" s="54"/>
      <c r="E174" s="39" t="e">
        <f t="shared" si="13"/>
        <v>#DIV/0!</v>
      </c>
      <c r="F174" s="22"/>
      <c r="G174"/>
    </row>
    <row r="175" spans="1:7" ht="75.75" hidden="1" customHeight="1" x14ac:dyDescent="0.3">
      <c r="A175" s="41" t="s">
        <v>277</v>
      </c>
      <c r="B175" s="42" t="s">
        <v>403</v>
      </c>
      <c r="C175" s="55"/>
      <c r="D175" s="55"/>
      <c r="E175" s="39" t="e">
        <f t="shared" si="13"/>
        <v>#DIV/0!</v>
      </c>
      <c r="F175" s="22"/>
      <c r="G175"/>
    </row>
    <row r="176" spans="1:7" ht="46.5" hidden="1" customHeight="1" x14ac:dyDescent="0.3">
      <c r="A176" s="41" t="s">
        <v>278</v>
      </c>
      <c r="B176" s="42" t="s">
        <v>279</v>
      </c>
      <c r="C176" s="43"/>
      <c r="D176" s="43"/>
      <c r="E176" s="39" t="e">
        <f t="shared" si="13"/>
        <v>#DIV/0!</v>
      </c>
      <c r="F176" s="22"/>
      <c r="G176"/>
    </row>
    <row r="177" spans="1:7" ht="26.25" hidden="1" customHeight="1" x14ac:dyDescent="0.3">
      <c r="A177" s="41" t="s">
        <v>280</v>
      </c>
      <c r="B177" s="42" t="s">
        <v>281</v>
      </c>
      <c r="C177" s="43">
        <f t="shared" ref="C177" si="20">C178+C181+C183+C187</f>
        <v>0</v>
      </c>
      <c r="D177" s="43"/>
      <c r="E177" s="39" t="e">
        <f t="shared" si="13"/>
        <v>#DIV/0!</v>
      </c>
      <c r="F177" s="22"/>
      <c r="G177"/>
    </row>
    <row r="178" spans="1:7" ht="84" hidden="1" customHeight="1" x14ac:dyDescent="0.3">
      <c r="A178" s="41" t="s">
        <v>282</v>
      </c>
      <c r="B178" s="42" t="s">
        <v>283</v>
      </c>
      <c r="C178" s="43">
        <f t="shared" ref="C178" si="21">C179+C180</f>
        <v>0</v>
      </c>
      <c r="D178" s="43"/>
      <c r="E178" s="39" t="e">
        <f t="shared" si="13"/>
        <v>#DIV/0!</v>
      </c>
      <c r="F178" s="22"/>
      <c r="G178"/>
    </row>
    <row r="179" spans="1:7" ht="49.5" hidden="1" customHeight="1" x14ac:dyDescent="0.3">
      <c r="A179" s="41" t="s">
        <v>284</v>
      </c>
      <c r="B179" s="42" t="s">
        <v>285</v>
      </c>
      <c r="C179" s="43"/>
      <c r="D179" s="43"/>
      <c r="E179" s="39" t="e">
        <f t="shared" si="13"/>
        <v>#DIV/0!</v>
      </c>
      <c r="F179" s="22"/>
      <c r="G179"/>
    </row>
    <row r="180" spans="1:7" ht="54.75" hidden="1" customHeight="1" x14ac:dyDescent="0.3">
      <c r="A180" s="41" t="s">
        <v>286</v>
      </c>
      <c r="B180" s="42" t="s">
        <v>287</v>
      </c>
      <c r="C180" s="43"/>
      <c r="D180" s="43"/>
      <c r="E180" s="39" t="e">
        <f t="shared" si="13"/>
        <v>#DIV/0!</v>
      </c>
      <c r="F180" s="22"/>
      <c r="G180"/>
    </row>
    <row r="181" spans="1:7" ht="36.75" hidden="1" customHeight="1" x14ac:dyDescent="0.3">
      <c r="A181" s="41" t="s">
        <v>288</v>
      </c>
      <c r="B181" s="42" t="s">
        <v>289</v>
      </c>
      <c r="C181" s="43">
        <f t="shared" ref="C181" si="22">C182</f>
        <v>0</v>
      </c>
      <c r="D181" s="43"/>
      <c r="E181" s="39" t="e">
        <f t="shared" si="13"/>
        <v>#DIV/0!</v>
      </c>
      <c r="F181" s="22"/>
      <c r="G181"/>
    </row>
    <row r="182" spans="1:7" ht="84.75" hidden="1" customHeight="1" x14ac:dyDescent="0.3">
      <c r="A182" s="41" t="s">
        <v>290</v>
      </c>
      <c r="B182" s="42" t="s">
        <v>291</v>
      </c>
      <c r="C182" s="43"/>
      <c r="D182" s="43"/>
      <c r="E182" s="39" t="e">
        <f t="shared" si="13"/>
        <v>#DIV/0!</v>
      </c>
      <c r="F182" s="22"/>
      <c r="G182"/>
    </row>
    <row r="183" spans="1:7" ht="57" hidden="1" customHeight="1" x14ac:dyDescent="0.3">
      <c r="A183" s="41" t="s">
        <v>292</v>
      </c>
      <c r="B183" s="42" t="s">
        <v>293</v>
      </c>
      <c r="C183" s="43">
        <f t="shared" ref="C183" si="23">C184+C185</f>
        <v>0</v>
      </c>
      <c r="D183" s="43"/>
      <c r="E183" s="39" t="e">
        <f t="shared" si="13"/>
        <v>#DIV/0!</v>
      </c>
      <c r="F183" s="22"/>
      <c r="G183"/>
    </row>
    <row r="184" spans="1:7" ht="111.75" hidden="1" customHeight="1" x14ac:dyDescent="0.3">
      <c r="A184" s="41" t="s">
        <v>404</v>
      </c>
      <c r="B184" s="42" t="s">
        <v>405</v>
      </c>
      <c r="C184" s="43"/>
      <c r="D184" s="43"/>
      <c r="E184" s="39" t="e">
        <f t="shared" si="13"/>
        <v>#DIV/0!</v>
      </c>
      <c r="F184" s="22"/>
      <c r="G184"/>
    </row>
    <row r="185" spans="1:7" ht="76.5" hidden="1" customHeight="1" x14ac:dyDescent="0.3">
      <c r="A185" s="41" t="s">
        <v>294</v>
      </c>
      <c r="B185" s="42" t="s">
        <v>295</v>
      </c>
      <c r="C185" s="43"/>
      <c r="D185" s="43"/>
      <c r="E185" s="39" t="e">
        <f t="shared" si="13"/>
        <v>#DIV/0!</v>
      </c>
      <c r="F185" s="22"/>
      <c r="G185"/>
    </row>
    <row r="186" spans="1:7" ht="51" hidden="1" customHeight="1" x14ac:dyDescent="0.3">
      <c r="A186" s="41" t="s">
        <v>296</v>
      </c>
      <c r="B186" s="42" t="s">
        <v>297</v>
      </c>
      <c r="C186" s="43"/>
      <c r="D186" s="43"/>
      <c r="E186" s="39" t="e">
        <f t="shared" si="13"/>
        <v>#DIV/0!</v>
      </c>
      <c r="F186" s="22"/>
      <c r="G186"/>
    </row>
    <row r="187" spans="1:7" ht="78" hidden="1" customHeight="1" x14ac:dyDescent="0.3">
      <c r="A187" s="45" t="s">
        <v>298</v>
      </c>
      <c r="B187" s="42" t="s">
        <v>299</v>
      </c>
      <c r="C187" s="43">
        <f t="shared" ref="C187" si="24">C188+C189</f>
        <v>0</v>
      </c>
      <c r="D187" s="43"/>
      <c r="E187" s="39" t="e">
        <f t="shared" si="13"/>
        <v>#DIV/0!</v>
      </c>
      <c r="F187" s="22"/>
      <c r="G187"/>
    </row>
    <row r="188" spans="1:7" ht="60.75" hidden="1" customHeight="1" x14ac:dyDescent="0.3">
      <c r="A188" s="45" t="s">
        <v>300</v>
      </c>
      <c r="B188" s="42" t="s">
        <v>301</v>
      </c>
      <c r="C188" s="43">
        <f>51700-51700</f>
        <v>0</v>
      </c>
      <c r="D188" s="43"/>
      <c r="E188" s="39" t="e">
        <f t="shared" si="13"/>
        <v>#DIV/0!</v>
      </c>
      <c r="F188" s="22"/>
      <c r="G188"/>
    </row>
    <row r="189" spans="1:7" ht="78" hidden="1" customHeight="1" x14ac:dyDescent="0.3">
      <c r="A189" s="45" t="s">
        <v>302</v>
      </c>
      <c r="B189" s="42" t="s">
        <v>303</v>
      </c>
      <c r="C189" s="43"/>
      <c r="D189" s="43"/>
      <c r="E189" s="39" t="e">
        <f t="shared" si="13"/>
        <v>#DIV/0!</v>
      </c>
      <c r="F189" s="22"/>
      <c r="G189"/>
    </row>
    <row r="190" spans="1:7" ht="26.25" hidden="1" customHeight="1" x14ac:dyDescent="0.3">
      <c r="A190" s="41" t="s">
        <v>304</v>
      </c>
      <c r="B190" s="42" t="s">
        <v>305</v>
      </c>
      <c r="C190" s="43">
        <f t="shared" ref="C190" si="25">C191+C192+C193+C194+C195</f>
        <v>0</v>
      </c>
      <c r="D190" s="43"/>
      <c r="E190" s="39" t="e">
        <f t="shared" si="13"/>
        <v>#DIV/0!</v>
      </c>
      <c r="F190" s="22"/>
      <c r="G190"/>
    </row>
    <row r="191" spans="1:7" ht="74.25" hidden="1" customHeight="1" x14ac:dyDescent="0.3">
      <c r="A191" s="41" t="s">
        <v>306</v>
      </c>
      <c r="B191" s="42" t="s">
        <v>307</v>
      </c>
      <c r="C191" s="43"/>
      <c r="D191" s="43"/>
      <c r="E191" s="39" t="e">
        <f t="shared" si="13"/>
        <v>#DIV/0!</v>
      </c>
      <c r="F191" s="22"/>
      <c r="G191"/>
    </row>
    <row r="192" spans="1:7" ht="102.75" hidden="1" customHeight="1" x14ac:dyDescent="0.3">
      <c r="A192" s="41" t="s">
        <v>308</v>
      </c>
      <c r="B192" s="42" t="s">
        <v>309</v>
      </c>
      <c r="C192" s="43"/>
      <c r="D192" s="43"/>
      <c r="E192" s="39" t="e">
        <f t="shared" si="13"/>
        <v>#DIV/0!</v>
      </c>
      <c r="F192" s="22"/>
      <c r="G192"/>
    </row>
    <row r="193" spans="1:7" ht="124.5" hidden="1" customHeight="1" x14ac:dyDescent="0.3">
      <c r="A193" s="41" t="s">
        <v>310</v>
      </c>
      <c r="B193" s="42" t="s">
        <v>311</v>
      </c>
      <c r="C193" s="43"/>
      <c r="D193" s="43"/>
      <c r="E193" s="39" t="e">
        <f t="shared" si="13"/>
        <v>#DIV/0!</v>
      </c>
      <c r="F193" s="22"/>
      <c r="G193"/>
    </row>
    <row r="194" spans="1:7" ht="69.75" hidden="1" customHeight="1" x14ac:dyDescent="0.3">
      <c r="A194" s="41" t="s">
        <v>312</v>
      </c>
      <c r="B194" s="42" t="s">
        <v>313</v>
      </c>
      <c r="C194" s="43"/>
      <c r="D194" s="43"/>
      <c r="E194" s="39" t="e">
        <f t="shared" si="13"/>
        <v>#DIV/0!</v>
      </c>
      <c r="F194" s="22"/>
      <c r="G194"/>
    </row>
    <row r="195" spans="1:7" ht="60.75" hidden="1" customHeight="1" x14ac:dyDescent="0.3">
      <c r="A195" s="41" t="s">
        <v>314</v>
      </c>
      <c r="B195" s="42" t="s">
        <v>315</v>
      </c>
      <c r="C195" s="43"/>
      <c r="D195" s="43"/>
      <c r="E195" s="39" t="e">
        <f t="shared" si="13"/>
        <v>#DIV/0!</v>
      </c>
      <c r="F195" s="22"/>
      <c r="G195"/>
    </row>
    <row r="196" spans="1:7" ht="29.25" customHeight="1" x14ac:dyDescent="0.3">
      <c r="A196" s="40" t="s">
        <v>316</v>
      </c>
      <c r="B196" s="38" t="s">
        <v>317</v>
      </c>
      <c r="C196" s="43">
        <f t="shared" ref="C196:D196" si="26">C197+C199+C201</f>
        <v>0</v>
      </c>
      <c r="D196" s="43">
        <f t="shared" si="26"/>
        <v>-10000</v>
      </c>
      <c r="E196" s="39"/>
      <c r="F196" s="22"/>
      <c r="G196"/>
    </row>
    <row r="197" spans="1:7" ht="26.25" customHeight="1" x14ac:dyDescent="0.3">
      <c r="A197" s="41" t="s">
        <v>318</v>
      </c>
      <c r="B197" s="42" t="s">
        <v>319</v>
      </c>
      <c r="C197" s="43">
        <f t="shared" ref="C197:D197" si="27">C198</f>
        <v>0</v>
      </c>
      <c r="D197" s="43">
        <f t="shared" si="27"/>
        <v>-10000</v>
      </c>
      <c r="E197" s="39"/>
      <c r="F197" s="22"/>
      <c r="G197"/>
    </row>
    <row r="198" spans="1:7" ht="33" customHeight="1" x14ac:dyDescent="0.3">
      <c r="A198" s="41" t="s">
        <v>567</v>
      </c>
      <c r="B198" s="42" t="s">
        <v>568</v>
      </c>
      <c r="C198" s="43"/>
      <c r="D198" s="43">
        <v>-10000</v>
      </c>
      <c r="E198" s="39"/>
      <c r="F198" s="22"/>
      <c r="G198"/>
    </row>
    <row r="199" spans="1:7" ht="26.25" hidden="1" customHeight="1" x14ac:dyDescent="0.3">
      <c r="A199" s="41" t="s">
        <v>320</v>
      </c>
      <c r="B199" s="42" t="s">
        <v>321</v>
      </c>
      <c r="C199" s="43">
        <f t="shared" ref="C199" si="28">C200</f>
        <v>0</v>
      </c>
      <c r="D199" s="43"/>
      <c r="E199" s="39" t="e">
        <f t="shared" si="13"/>
        <v>#DIV/0!</v>
      </c>
      <c r="F199" s="22"/>
      <c r="G199"/>
    </row>
    <row r="200" spans="1:7" ht="26.25" hidden="1" customHeight="1" x14ac:dyDescent="0.3">
      <c r="A200" s="41" t="s">
        <v>482</v>
      </c>
      <c r="B200" s="42" t="s">
        <v>483</v>
      </c>
      <c r="C200" s="43"/>
      <c r="D200" s="43"/>
      <c r="E200" s="39" t="e">
        <f t="shared" si="13"/>
        <v>#DIV/0!</v>
      </c>
      <c r="F200" s="22"/>
      <c r="G200"/>
    </row>
    <row r="201" spans="1:7" ht="26.25" hidden="1" customHeight="1" x14ac:dyDescent="0.3">
      <c r="A201" s="41" t="s">
        <v>322</v>
      </c>
      <c r="B201" s="42" t="s">
        <v>323</v>
      </c>
      <c r="C201" s="43">
        <f t="shared" ref="C201" si="29">C202</f>
        <v>0</v>
      </c>
      <c r="D201" s="43"/>
      <c r="E201" s="39" t="e">
        <f t="shared" si="13"/>
        <v>#DIV/0!</v>
      </c>
      <c r="F201" s="22"/>
      <c r="G201"/>
    </row>
    <row r="202" spans="1:7" ht="26.25" hidden="1" customHeight="1" x14ac:dyDescent="0.3">
      <c r="A202" s="41" t="s">
        <v>324</v>
      </c>
      <c r="B202" s="42" t="s">
        <v>325</v>
      </c>
      <c r="C202" s="43"/>
      <c r="D202" s="43"/>
      <c r="E202" s="39" t="e">
        <f t="shared" si="13"/>
        <v>#DIV/0!</v>
      </c>
      <c r="F202" s="22"/>
      <c r="G202"/>
    </row>
    <row r="203" spans="1:7" ht="52.5" hidden="1" customHeight="1" x14ac:dyDescent="0.3">
      <c r="A203" s="40" t="s">
        <v>326</v>
      </c>
      <c r="B203" s="38" t="s">
        <v>327</v>
      </c>
      <c r="C203" s="43">
        <f t="shared" ref="C203" si="30">C204+C205+C206</f>
        <v>0</v>
      </c>
      <c r="D203" s="43"/>
      <c r="E203" s="39" t="e">
        <f t="shared" si="13"/>
        <v>#DIV/0!</v>
      </c>
      <c r="F203" s="22"/>
      <c r="G203"/>
    </row>
    <row r="204" spans="1:7" ht="45.75" hidden="1" customHeight="1" x14ac:dyDescent="0.3">
      <c r="A204" s="41" t="s">
        <v>328</v>
      </c>
      <c r="B204" s="42" t="s">
        <v>329</v>
      </c>
      <c r="C204" s="43"/>
      <c r="D204" s="43"/>
      <c r="E204" s="39" t="e">
        <f t="shared" si="13"/>
        <v>#DIV/0!</v>
      </c>
      <c r="F204" s="22"/>
      <c r="G204"/>
    </row>
    <row r="205" spans="1:7" ht="48" hidden="1" customHeight="1" x14ac:dyDescent="0.3">
      <c r="A205" s="41" t="s">
        <v>330</v>
      </c>
      <c r="B205" s="42" t="s">
        <v>331</v>
      </c>
      <c r="C205" s="43"/>
      <c r="D205" s="43"/>
      <c r="E205" s="39" t="e">
        <f t="shared" si="13"/>
        <v>#DIV/0!</v>
      </c>
      <c r="F205" s="22"/>
      <c r="G205"/>
    </row>
    <row r="206" spans="1:7" ht="50.25" hidden="1" customHeight="1" x14ac:dyDescent="0.3">
      <c r="A206" s="41" t="s">
        <v>332</v>
      </c>
      <c r="B206" s="42" t="s">
        <v>333</v>
      </c>
      <c r="C206" s="43">
        <f t="shared" ref="C206" si="31">C207</f>
        <v>0</v>
      </c>
      <c r="D206" s="43"/>
      <c r="E206" s="39" t="e">
        <f t="shared" ref="E206:E269" si="32">D206/C206*100</f>
        <v>#DIV/0!</v>
      </c>
      <c r="F206" s="22"/>
      <c r="G206"/>
    </row>
    <row r="207" spans="1:7" ht="33" hidden="1" customHeight="1" x14ac:dyDescent="0.3">
      <c r="A207" s="41" t="s">
        <v>334</v>
      </c>
      <c r="B207" s="42" t="s">
        <v>335</v>
      </c>
      <c r="C207" s="43"/>
      <c r="D207" s="43"/>
      <c r="E207" s="39" t="e">
        <f t="shared" si="32"/>
        <v>#DIV/0!</v>
      </c>
      <c r="F207" s="22"/>
      <c r="G207"/>
    </row>
    <row r="208" spans="1:7" ht="30.75" customHeight="1" x14ac:dyDescent="0.3">
      <c r="A208" s="56" t="s">
        <v>336</v>
      </c>
      <c r="B208" s="57" t="s">
        <v>337</v>
      </c>
      <c r="C208" s="58">
        <f>C209</f>
        <v>1042093005.53</v>
      </c>
      <c r="D208" s="58">
        <f>D209+D311</f>
        <v>217081801.70000002</v>
      </c>
      <c r="E208" s="39">
        <f t="shared" si="32"/>
        <v>20.83132700709319</v>
      </c>
      <c r="F208" s="23">
        <f>F209+F308</f>
        <v>746362041.71000004</v>
      </c>
      <c r="G208"/>
    </row>
    <row r="209" spans="1:7" ht="45.75" customHeight="1" x14ac:dyDescent="0.3">
      <c r="A209" s="56" t="s">
        <v>338</v>
      </c>
      <c r="B209" s="57" t="s">
        <v>339</v>
      </c>
      <c r="C209" s="58">
        <f>C210+C217+C277+C297</f>
        <v>1042093005.53</v>
      </c>
      <c r="D209" s="58">
        <f>D210+D217+D277+D297</f>
        <v>217083059.05000001</v>
      </c>
      <c r="E209" s="39">
        <f t="shared" si="32"/>
        <v>20.831447663310374</v>
      </c>
      <c r="F209" s="23">
        <f>F210+F277+F217+F297</f>
        <v>746362041.71000004</v>
      </c>
      <c r="G209"/>
    </row>
    <row r="210" spans="1:7" ht="42.75" customHeight="1" x14ac:dyDescent="0.3">
      <c r="A210" s="56" t="s">
        <v>340</v>
      </c>
      <c r="B210" s="57" t="s">
        <v>341</v>
      </c>
      <c r="C210" s="39">
        <f>C211+C213</f>
        <v>440192000</v>
      </c>
      <c r="D210" s="39">
        <f>D211+D213</f>
        <v>110052000</v>
      </c>
      <c r="E210" s="39">
        <f t="shared" si="32"/>
        <v>25.000908694387903</v>
      </c>
      <c r="F210" s="11">
        <f t="shared" ref="F210" si="33">F211+F213+F215</f>
        <v>307746000</v>
      </c>
      <c r="G210"/>
    </row>
    <row r="211" spans="1:7" ht="32.25" customHeight="1" x14ac:dyDescent="0.3">
      <c r="A211" s="59" t="s">
        <v>342</v>
      </c>
      <c r="B211" s="60" t="s">
        <v>343</v>
      </c>
      <c r="C211" s="44">
        <f>C212</f>
        <v>421904000</v>
      </c>
      <c r="D211" s="44">
        <f>D212</f>
        <v>105480000</v>
      </c>
      <c r="E211" s="44">
        <f t="shared" si="32"/>
        <v>25.000948082976223</v>
      </c>
      <c r="F211" s="13">
        <f t="shared" ref="F211" si="34">F212</f>
        <v>307746000</v>
      </c>
      <c r="G211"/>
    </row>
    <row r="212" spans="1:7" ht="54" customHeight="1" x14ac:dyDescent="0.3">
      <c r="A212" s="59" t="s">
        <v>416</v>
      </c>
      <c r="B212" s="60" t="s">
        <v>525</v>
      </c>
      <c r="C212" s="44">
        <v>421904000</v>
      </c>
      <c r="D212" s="44">
        <v>105480000</v>
      </c>
      <c r="E212" s="44">
        <f t="shared" si="32"/>
        <v>25.000948082976223</v>
      </c>
      <c r="F212" s="13">
        <v>307746000</v>
      </c>
      <c r="G212"/>
    </row>
    <row r="213" spans="1:7" ht="32.25" customHeight="1" x14ac:dyDescent="0.3">
      <c r="A213" s="59" t="s">
        <v>344</v>
      </c>
      <c r="B213" s="60" t="s">
        <v>345</v>
      </c>
      <c r="C213" s="44">
        <f>C214</f>
        <v>18288000</v>
      </c>
      <c r="D213" s="44">
        <f>D214</f>
        <v>4572000</v>
      </c>
      <c r="E213" s="44">
        <f t="shared" si="32"/>
        <v>25</v>
      </c>
      <c r="F213" s="13">
        <f t="shared" ref="F213" si="35">F214</f>
        <v>0</v>
      </c>
      <c r="G213"/>
    </row>
    <row r="214" spans="1:7" ht="30.75" customHeight="1" x14ac:dyDescent="0.3">
      <c r="A214" s="59" t="s">
        <v>417</v>
      </c>
      <c r="B214" s="60" t="s">
        <v>550</v>
      </c>
      <c r="C214" s="44">
        <v>18288000</v>
      </c>
      <c r="D214" s="44">
        <v>4572000</v>
      </c>
      <c r="E214" s="44">
        <f t="shared" si="32"/>
        <v>25</v>
      </c>
      <c r="F214" s="13"/>
      <c r="G214"/>
    </row>
    <row r="215" spans="1:7" ht="15" hidden="1" x14ac:dyDescent="0.3">
      <c r="A215" s="59" t="s">
        <v>346</v>
      </c>
      <c r="B215" s="60" t="s">
        <v>347</v>
      </c>
      <c r="C215" s="44">
        <f t="shared" ref="C215:F215" si="36">C216</f>
        <v>0</v>
      </c>
      <c r="D215" s="44"/>
      <c r="E215" s="39" t="e">
        <f t="shared" si="32"/>
        <v>#DIV/0!</v>
      </c>
      <c r="F215" s="13">
        <f t="shared" si="36"/>
        <v>0</v>
      </c>
      <c r="G215"/>
    </row>
    <row r="216" spans="1:7" ht="15" hidden="1" x14ac:dyDescent="0.3">
      <c r="A216" s="59" t="s">
        <v>348</v>
      </c>
      <c r="B216" s="60" t="s">
        <v>349</v>
      </c>
      <c r="C216" s="44"/>
      <c r="D216" s="44"/>
      <c r="E216" s="39" t="e">
        <f t="shared" si="32"/>
        <v>#DIV/0!</v>
      </c>
      <c r="F216" s="13"/>
      <c r="G216"/>
    </row>
    <row r="217" spans="1:7" ht="39" customHeight="1" x14ac:dyDescent="0.3">
      <c r="A217" s="56" t="s">
        <v>350</v>
      </c>
      <c r="B217" s="57" t="s">
        <v>526</v>
      </c>
      <c r="C217" s="39">
        <f>C228+C230+C232+C234+C240+C242+C248</f>
        <v>129841311.63</v>
      </c>
      <c r="D217" s="39">
        <f>D228+D230+D232+D234+D240+D242+D248</f>
        <v>11629618.93</v>
      </c>
      <c r="E217" s="39">
        <f t="shared" si="32"/>
        <v>8.9567940927307763</v>
      </c>
      <c r="F217" s="11">
        <f>F222+F224+F226+F230+F234+F244+F248+F232+F220</f>
        <v>55290470.460000001</v>
      </c>
      <c r="G217"/>
    </row>
    <row r="218" spans="1:7" ht="93.75" hidden="1" customHeight="1" x14ac:dyDescent="0.3">
      <c r="A218" s="59" t="s">
        <v>504</v>
      </c>
      <c r="B218" s="60" t="s">
        <v>505</v>
      </c>
      <c r="C218" s="44">
        <f>C219</f>
        <v>0</v>
      </c>
      <c r="D218" s="44"/>
      <c r="E218" s="39" t="e">
        <f t="shared" si="32"/>
        <v>#DIV/0!</v>
      </c>
      <c r="F218" s="13"/>
      <c r="G218"/>
    </row>
    <row r="219" spans="1:7" ht="96" hidden="1" customHeight="1" x14ac:dyDescent="0.3">
      <c r="A219" s="59" t="s">
        <v>502</v>
      </c>
      <c r="B219" s="60" t="s">
        <v>503</v>
      </c>
      <c r="C219" s="44"/>
      <c r="D219" s="44"/>
      <c r="E219" s="39" t="e">
        <f t="shared" si="32"/>
        <v>#DIV/0!</v>
      </c>
      <c r="F219" s="13"/>
      <c r="G219"/>
    </row>
    <row r="220" spans="1:7" ht="42.75" hidden="1" customHeight="1" x14ac:dyDescent="0.3">
      <c r="A220" s="61" t="s">
        <v>430</v>
      </c>
      <c r="B220" s="60" t="s">
        <v>469</v>
      </c>
      <c r="C220" s="62">
        <f t="shared" ref="C220:F220" si="37">C221</f>
        <v>0</v>
      </c>
      <c r="D220" s="62"/>
      <c r="E220" s="39" t="e">
        <f t="shared" si="32"/>
        <v>#DIV/0!</v>
      </c>
      <c r="F220" s="24">
        <f t="shared" si="37"/>
        <v>0</v>
      </c>
      <c r="G220"/>
    </row>
    <row r="221" spans="1:7" ht="49.5" hidden="1" customHeight="1" x14ac:dyDescent="0.3">
      <c r="A221" s="61" t="s">
        <v>431</v>
      </c>
      <c r="B221" s="60" t="s">
        <v>470</v>
      </c>
      <c r="C221" s="44"/>
      <c r="D221" s="44"/>
      <c r="E221" s="39" t="e">
        <f t="shared" si="32"/>
        <v>#DIV/0!</v>
      </c>
      <c r="F221" s="13"/>
      <c r="G221"/>
    </row>
    <row r="222" spans="1:7" ht="63.75" hidden="1" customHeight="1" x14ac:dyDescent="0.3">
      <c r="A222" s="59" t="s">
        <v>351</v>
      </c>
      <c r="B222" s="60" t="s">
        <v>352</v>
      </c>
      <c r="C222" s="44">
        <f t="shared" ref="C222:F222" si="38">C223</f>
        <v>0</v>
      </c>
      <c r="D222" s="44"/>
      <c r="E222" s="39" t="e">
        <f t="shared" si="32"/>
        <v>#DIV/0!</v>
      </c>
      <c r="F222" s="13">
        <f t="shared" si="38"/>
        <v>0</v>
      </c>
      <c r="G222"/>
    </row>
    <row r="223" spans="1:7" ht="63.75" hidden="1" customHeight="1" x14ac:dyDescent="0.3">
      <c r="A223" s="59" t="s">
        <v>407</v>
      </c>
      <c r="B223" s="60" t="s">
        <v>539</v>
      </c>
      <c r="C223" s="44"/>
      <c r="D223" s="44"/>
      <c r="E223" s="39" t="e">
        <f t="shared" si="32"/>
        <v>#DIV/0!</v>
      </c>
      <c r="F223" s="13"/>
      <c r="G223"/>
    </row>
    <row r="224" spans="1:7" ht="79.5" hidden="1" customHeight="1" x14ac:dyDescent="0.3">
      <c r="A224" s="61" t="s">
        <v>353</v>
      </c>
      <c r="B224" s="63" t="s">
        <v>354</v>
      </c>
      <c r="C224" s="44">
        <f t="shared" ref="C224:F224" si="39">C225</f>
        <v>0</v>
      </c>
      <c r="D224" s="44"/>
      <c r="E224" s="39" t="e">
        <f t="shared" si="32"/>
        <v>#DIV/0!</v>
      </c>
      <c r="F224" s="13">
        <f t="shared" si="39"/>
        <v>0</v>
      </c>
      <c r="G224"/>
    </row>
    <row r="225" spans="1:7" ht="87" hidden="1" customHeight="1" x14ac:dyDescent="0.3">
      <c r="A225" s="61" t="s">
        <v>408</v>
      </c>
      <c r="B225" s="64" t="s">
        <v>540</v>
      </c>
      <c r="C225" s="44"/>
      <c r="D225" s="44"/>
      <c r="E225" s="39" t="e">
        <f t="shared" si="32"/>
        <v>#DIV/0!</v>
      </c>
      <c r="F225" s="13"/>
      <c r="G225"/>
    </row>
    <row r="226" spans="1:7" ht="75" hidden="1" customHeight="1" x14ac:dyDescent="0.3">
      <c r="A226" s="59" t="s">
        <v>461</v>
      </c>
      <c r="B226" s="47" t="s">
        <v>463</v>
      </c>
      <c r="C226" s="44">
        <f t="shared" ref="C226:F230" si="40">C227</f>
        <v>0</v>
      </c>
      <c r="D226" s="44"/>
      <c r="E226" s="39" t="e">
        <f t="shared" si="32"/>
        <v>#DIV/0!</v>
      </c>
      <c r="F226" s="13">
        <f t="shared" si="40"/>
        <v>0</v>
      </c>
      <c r="G226"/>
    </row>
    <row r="227" spans="1:7" ht="69" hidden="1" customHeight="1" x14ac:dyDescent="0.3">
      <c r="A227" s="59" t="s">
        <v>462</v>
      </c>
      <c r="B227" s="47" t="s">
        <v>468</v>
      </c>
      <c r="C227" s="44"/>
      <c r="D227" s="44"/>
      <c r="E227" s="39" t="e">
        <f t="shared" si="32"/>
        <v>#DIV/0!</v>
      </c>
      <c r="F227" s="13"/>
      <c r="G227"/>
    </row>
    <row r="228" spans="1:7" ht="57.75" customHeight="1" x14ac:dyDescent="0.3">
      <c r="A228" s="61" t="s">
        <v>535</v>
      </c>
      <c r="B228" s="47" t="s">
        <v>534</v>
      </c>
      <c r="C228" s="44">
        <f>C229</f>
        <v>2790060</v>
      </c>
      <c r="D228" s="44">
        <f>D229</f>
        <v>0</v>
      </c>
      <c r="E228" s="39">
        <f t="shared" si="32"/>
        <v>0</v>
      </c>
      <c r="F228" s="13"/>
      <c r="G228"/>
    </row>
    <row r="229" spans="1:7" ht="57.75" customHeight="1" x14ac:dyDescent="0.3">
      <c r="A229" s="59" t="s">
        <v>536</v>
      </c>
      <c r="B229" s="63" t="s">
        <v>537</v>
      </c>
      <c r="C229" s="44">
        <v>2790060</v>
      </c>
      <c r="D229" s="44"/>
      <c r="E229" s="39">
        <f t="shared" si="32"/>
        <v>0</v>
      </c>
      <c r="F229" s="13"/>
      <c r="G229"/>
    </row>
    <row r="230" spans="1:7" ht="69" customHeight="1" x14ac:dyDescent="0.3">
      <c r="A230" s="61" t="s">
        <v>355</v>
      </c>
      <c r="B230" s="60" t="s">
        <v>471</v>
      </c>
      <c r="C230" s="44">
        <f>C231</f>
        <v>6950790</v>
      </c>
      <c r="D230" s="44">
        <f>D231</f>
        <v>2085237</v>
      </c>
      <c r="E230" s="44">
        <f t="shared" si="32"/>
        <v>30</v>
      </c>
      <c r="F230" s="13">
        <f t="shared" si="40"/>
        <v>7594526.1399999997</v>
      </c>
      <c r="G230"/>
    </row>
    <row r="231" spans="1:7" ht="69" customHeight="1" x14ac:dyDescent="0.3">
      <c r="A231" s="59" t="s">
        <v>418</v>
      </c>
      <c r="B231" s="60" t="s">
        <v>472</v>
      </c>
      <c r="C231" s="44">
        <v>6950790</v>
      </c>
      <c r="D231" s="44">
        <v>2085237</v>
      </c>
      <c r="E231" s="44">
        <f t="shared" si="32"/>
        <v>30</v>
      </c>
      <c r="F231" s="13">
        <v>7594526.1399999997</v>
      </c>
      <c r="G231"/>
    </row>
    <row r="232" spans="1:7" ht="48" customHeight="1" x14ac:dyDescent="0.3">
      <c r="A232" s="61" t="s">
        <v>543</v>
      </c>
      <c r="B232" s="60" t="s">
        <v>541</v>
      </c>
      <c r="C232" s="44">
        <f>C233</f>
        <v>8000000</v>
      </c>
      <c r="D232" s="44">
        <f>D233</f>
        <v>920277.77</v>
      </c>
      <c r="E232" s="44">
        <f t="shared" si="32"/>
        <v>11.503472125</v>
      </c>
      <c r="F232" s="13">
        <f t="shared" ref="F232" si="41">F233</f>
        <v>0</v>
      </c>
      <c r="G232"/>
    </row>
    <row r="233" spans="1:7" ht="44.25" customHeight="1" x14ac:dyDescent="0.3">
      <c r="A233" s="61" t="s">
        <v>544</v>
      </c>
      <c r="B233" s="60" t="s">
        <v>542</v>
      </c>
      <c r="C233" s="44">
        <v>8000000</v>
      </c>
      <c r="D233" s="44">
        <v>920277.77</v>
      </c>
      <c r="E233" s="44">
        <f t="shared" si="32"/>
        <v>11.503472125</v>
      </c>
      <c r="F233" s="13">
        <v>0</v>
      </c>
      <c r="G233"/>
    </row>
    <row r="234" spans="1:7" ht="39" customHeight="1" x14ac:dyDescent="0.3">
      <c r="A234" s="59" t="s">
        <v>356</v>
      </c>
      <c r="B234" s="60" t="s">
        <v>357</v>
      </c>
      <c r="C234" s="44">
        <f>C235</f>
        <v>189714.91</v>
      </c>
      <c r="D234" s="44">
        <f>D235</f>
        <v>0</v>
      </c>
      <c r="E234" s="39">
        <f t="shared" si="32"/>
        <v>0</v>
      </c>
      <c r="F234" s="13">
        <f t="shared" ref="F234" si="42">F235</f>
        <v>567349.75</v>
      </c>
      <c r="G234"/>
    </row>
    <row r="235" spans="1:7" ht="39.75" customHeight="1" x14ac:dyDescent="0.3">
      <c r="A235" s="59" t="s">
        <v>409</v>
      </c>
      <c r="B235" s="60" t="s">
        <v>473</v>
      </c>
      <c r="C235" s="44">
        <v>189714.91</v>
      </c>
      <c r="D235" s="44"/>
      <c r="E235" s="39">
        <f t="shared" si="32"/>
        <v>0</v>
      </c>
      <c r="F235" s="13">
        <v>567349.75</v>
      </c>
      <c r="G235"/>
    </row>
    <row r="236" spans="1:7" ht="39.75" hidden="1" customHeight="1" x14ac:dyDescent="0.3">
      <c r="A236" s="65" t="s">
        <v>441</v>
      </c>
      <c r="B236" s="60" t="s">
        <v>439</v>
      </c>
      <c r="C236" s="62">
        <f>C237</f>
        <v>0</v>
      </c>
      <c r="D236" s="62"/>
      <c r="E236" s="39" t="e">
        <f t="shared" si="32"/>
        <v>#DIV/0!</v>
      </c>
      <c r="F236" s="24">
        <f>F237</f>
        <v>0</v>
      </c>
      <c r="G236"/>
    </row>
    <row r="237" spans="1:7" ht="39.75" hidden="1" customHeight="1" x14ac:dyDescent="0.3">
      <c r="A237" s="65" t="s">
        <v>442</v>
      </c>
      <c r="B237" s="66" t="s">
        <v>440</v>
      </c>
      <c r="C237" s="67"/>
      <c r="D237" s="67"/>
      <c r="E237" s="39" t="e">
        <f t="shared" si="32"/>
        <v>#DIV/0!</v>
      </c>
      <c r="F237" s="18"/>
      <c r="G237"/>
    </row>
    <row r="238" spans="1:7" ht="34.5" hidden="1" customHeight="1" x14ac:dyDescent="0.3">
      <c r="A238" s="61" t="s">
        <v>435</v>
      </c>
      <c r="B238" s="60" t="s">
        <v>436</v>
      </c>
      <c r="C238" s="62">
        <f t="shared" ref="C238:F238" si="43">C239</f>
        <v>0</v>
      </c>
      <c r="D238" s="62"/>
      <c r="E238" s="39" t="e">
        <f t="shared" si="32"/>
        <v>#DIV/0!</v>
      </c>
      <c r="F238" s="24">
        <f t="shared" si="43"/>
        <v>0</v>
      </c>
      <c r="G238"/>
    </row>
    <row r="239" spans="1:7" ht="28.5" hidden="1" customHeight="1" x14ac:dyDescent="0.3">
      <c r="A239" s="61" t="s">
        <v>437</v>
      </c>
      <c r="B239" s="60" t="s">
        <v>438</v>
      </c>
      <c r="C239" s="44"/>
      <c r="D239" s="44"/>
      <c r="E239" s="39" t="e">
        <f t="shared" si="32"/>
        <v>#DIV/0!</v>
      </c>
      <c r="F239" s="13"/>
      <c r="G239"/>
    </row>
    <row r="240" spans="1:7" ht="48.75" customHeight="1" x14ac:dyDescent="0.3">
      <c r="A240" s="59" t="s">
        <v>443</v>
      </c>
      <c r="B240" s="60" t="s">
        <v>499</v>
      </c>
      <c r="C240" s="68">
        <f>C241</f>
        <v>28944288.469999999</v>
      </c>
      <c r="D240" s="68">
        <f>D241</f>
        <v>5788857.6900000004</v>
      </c>
      <c r="E240" s="44">
        <f t="shared" si="32"/>
        <v>19.999999986180349</v>
      </c>
      <c r="F240" s="24">
        <f t="shared" ref="F240" si="44">F241</f>
        <v>0</v>
      </c>
      <c r="G240"/>
    </row>
    <row r="241" spans="1:7" ht="36.75" customHeight="1" x14ac:dyDescent="0.3">
      <c r="A241" s="59" t="s">
        <v>444</v>
      </c>
      <c r="B241" s="60" t="s">
        <v>498</v>
      </c>
      <c r="C241" s="68">
        <v>28944288.469999999</v>
      </c>
      <c r="D241" s="68">
        <v>5788857.6900000004</v>
      </c>
      <c r="E241" s="44">
        <f t="shared" si="32"/>
        <v>19.999999986180349</v>
      </c>
      <c r="F241" s="24"/>
      <c r="G241"/>
    </row>
    <row r="242" spans="1:7" ht="52.5" customHeight="1" x14ac:dyDescent="0.3">
      <c r="A242" s="59" t="s">
        <v>529</v>
      </c>
      <c r="B242" s="60" t="s">
        <v>531</v>
      </c>
      <c r="C242" s="68">
        <f>C243</f>
        <v>506792.82</v>
      </c>
      <c r="D242" s="68">
        <f>D243</f>
        <v>0</v>
      </c>
      <c r="E242" s="39">
        <f t="shared" si="32"/>
        <v>0</v>
      </c>
      <c r="F242" s="24"/>
      <c r="G242"/>
    </row>
    <row r="243" spans="1:7" ht="54.75" customHeight="1" x14ac:dyDescent="0.3">
      <c r="A243" s="59" t="s">
        <v>530</v>
      </c>
      <c r="B243" s="60" t="s">
        <v>545</v>
      </c>
      <c r="C243" s="68">
        <v>506792.82</v>
      </c>
      <c r="D243" s="68"/>
      <c r="E243" s="39">
        <f t="shared" si="32"/>
        <v>0</v>
      </c>
      <c r="F243" s="24"/>
      <c r="G243"/>
    </row>
    <row r="244" spans="1:7" ht="39.75" hidden="1" customHeight="1" x14ac:dyDescent="0.3">
      <c r="A244" s="45" t="s">
        <v>358</v>
      </c>
      <c r="B244" s="47" t="s">
        <v>359</v>
      </c>
      <c r="C244" s="69">
        <f t="shared" ref="C244:F244" si="45">C245</f>
        <v>0</v>
      </c>
      <c r="D244" s="69"/>
      <c r="E244" s="39" t="e">
        <f t="shared" si="32"/>
        <v>#DIV/0!</v>
      </c>
      <c r="F244" s="16">
        <f t="shared" si="45"/>
        <v>0</v>
      </c>
      <c r="G244"/>
    </row>
    <row r="245" spans="1:7" ht="39.75" hidden="1" customHeight="1" x14ac:dyDescent="0.3">
      <c r="A245" s="45" t="s">
        <v>410</v>
      </c>
      <c r="B245" s="47" t="s">
        <v>474</v>
      </c>
      <c r="C245" s="69"/>
      <c r="D245" s="69"/>
      <c r="E245" s="39" t="e">
        <f t="shared" si="32"/>
        <v>#DIV/0!</v>
      </c>
      <c r="F245" s="16"/>
      <c r="G245"/>
    </row>
    <row r="246" spans="1:7" ht="35.25" hidden="1" customHeight="1" x14ac:dyDescent="0.3">
      <c r="A246" s="45" t="s">
        <v>496</v>
      </c>
      <c r="B246" s="47" t="s">
        <v>497</v>
      </c>
      <c r="C246" s="69">
        <f>C247</f>
        <v>0</v>
      </c>
      <c r="D246" s="69"/>
      <c r="E246" s="39" t="e">
        <f t="shared" si="32"/>
        <v>#DIV/0!</v>
      </c>
      <c r="F246" s="16"/>
      <c r="G246"/>
    </row>
    <row r="247" spans="1:7" ht="35.25" hidden="1" customHeight="1" x14ac:dyDescent="0.3">
      <c r="A247" s="45" t="s">
        <v>494</v>
      </c>
      <c r="B247" s="47" t="s">
        <v>495</v>
      </c>
      <c r="C247" s="69"/>
      <c r="D247" s="69"/>
      <c r="E247" s="39" t="e">
        <f t="shared" si="32"/>
        <v>#DIV/0!</v>
      </c>
      <c r="F247" s="16"/>
      <c r="G247"/>
    </row>
    <row r="248" spans="1:7" ht="24.75" customHeight="1" x14ac:dyDescent="0.3">
      <c r="A248" s="59" t="s">
        <v>360</v>
      </c>
      <c r="B248" s="60" t="s">
        <v>361</v>
      </c>
      <c r="C248" s="44">
        <f>C249</f>
        <v>82459665.430000007</v>
      </c>
      <c r="D248" s="44">
        <f>D249</f>
        <v>2835246.4699999997</v>
      </c>
      <c r="E248" s="44">
        <f t="shared" si="32"/>
        <v>3.4383434073072245</v>
      </c>
      <c r="F248" s="13">
        <f t="shared" ref="F248" si="46">F249</f>
        <v>47128594.57</v>
      </c>
      <c r="G248"/>
    </row>
    <row r="249" spans="1:7" ht="24.75" customHeight="1" x14ac:dyDescent="0.3">
      <c r="A249" s="59" t="s">
        <v>411</v>
      </c>
      <c r="B249" s="60" t="s">
        <v>527</v>
      </c>
      <c r="C249" s="44">
        <f>C251+C252+C253+C255+C256+C257+C259+C261+C265+C266+C267+C271+C272+C273+C274+C275+C276</f>
        <v>82459665.430000007</v>
      </c>
      <c r="D249" s="44">
        <f>D251+D252+D253+D255+D256+D257+D259+D261+D265+D266+D267+D271+D272+D273+D274+D275+D276</f>
        <v>2835246.4699999997</v>
      </c>
      <c r="E249" s="44">
        <f t="shared" si="32"/>
        <v>3.4383434073072245</v>
      </c>
      <c r="F249" s="13">
        <f>SUM(F250:F274)</f>
        <v>47128594.57</v>
      </c>
      <c r="G249"/>
    </row>
    <row r="250" spans="1:7" ht="48" hidden="1" customHeight="1" x14ac:dyDescent="0.3">
      <c r="A250" s="59" t="s">
        <v>411</v>
      </c>
      <c r="B250" s="60" t="s">
        <v>422</v>
      </c>
      <c r="C250" s="44"/>
      <c r="D250" s="44"/>
      <c r="E250" s="44" t="e">
        <f t="shared" si="32"/>
        <v>#DIV/0!</v>
      </c>
      <c r="F250" s="13"/>
      <c r="G250"/>
    </row>
    <row r="251" spans="1:7" ht="43.5" customHeight="1" x14ac:dyDescent="0.3">
      <c r="A251" s="59" t="s">
        <v>411</v>
      </c>
      <c r="B251" s="60" t="s">
        <v>420</v>
      </c>
      <c r="C251" s="44">
        <v>5325279.57</v>
      </c>
      <c r="D251" s="44"/>
      <c r="E251" s="44">
        <f t="shared" si="32"/>
        <v>0</v>
      </c>
      <c r="F251" s="13">
        <v>4871789.47</v>
      </c>
      <c r="G251"/>
    </row>
    <row r="252" spans="1:7" ht="55.5" customHeight="1" x14ac:dyDescent="0.3">
      <c r="A252" s="59" t="s">
        <v>411</v>
      </c>
      <c r="B252" s="60" t="s">
        <v>421</v>
      </c>
      <c r="C252" s="44">
        <v>4991110.71</v>
      </c>
      <c r="D252" s="44">
        <v>1594633.94</v>
      </c>
      <c r="E252" s="44">
        <f t="shared" si="32"/>
        <v>31.949480439395021</v>
      </c>
      <c r="F252" s="13">
        <v>4515325.7699999996</v>
      </c>
      <c r="G252"/>
    </row>
    <row r="253" spans="1:7" ht="48.75" customHeight="1" x14ac:dyDescent="0.3">
      <c r="A253" s="59" t="s">
        <v>411</v>
      </c>
      <c r="B253" s="60" t="s">
        <v>500</v>
      </c>
      <c r="C253" s="44">
        <v>752221.7</v>
      </c>
      <c r="D253" s="44"/>
      <c r="E253" s="44">
        <f t="shared" si="32"/>
        <v>0</v>
      </c>
      <c r="F253" s="13">
        <v>1039033.2</v>
      </c>
      <c r="G253"/>
    </row>
    <row r="254" spans="1:7" ht="55.5" hidden="1" customHeight="1" x14ac:dyDescent="0.3">
      <c r="A254" s="59" t="s">
        <v>411</v>
      </c>
      <c r="B254" s="60" t="s">
        <v>419</v>
      </c>
      <c r="C254" s="44"/>
      <c r="D254" s="44"/>
      <c r="E254" s="39" t="e">
        <f t="shared" si="32"/>
        <v>#DIV/0!</v>
      </c>
      <c r="F254" s="13"/>
      <c r="G254"/>
    </row>
    <row r="255" spans="1:7" ht="64.5" customHeight="1" x14ac:dyDescent="0.3">
      <c r="A255" s="59" t="s">
        <v>411</v>
      </c>
      <c r="B255" s="60" t="s">
        <v>427</v>
      </c>
      <c r="C255" s="44">
        <v>93333.33</v>
      </c>
      <c r="D255" s="44"/>
      <c r="E255" s="39">
        <f t="shared" si="32"/>
        <v>0</v>
      </c>
      <c r="F255" s="13">
        <v>93333.33</v>
      </c>
      <c r="G255"/>
    </row>
    <row r="256" spans="1:7" ht="51.75" customHeight="1" x14ac:dyDescent="0.3">
      <c r="A256" s="59" t="s">
        <v>411</v>
      </c>
      <c r="B256" s="70" t="s">
        <v>426</v>
      </c>
      <c r="C256" s="43">
        <v>9922710</v>
      </c>
      <c r="D256" s="43">
        <v>806428.44</v>
      </c>
      <c r="E256" s="44">
        <f t="shared" si="32"/>
        <v>8.1270987462094517</v>
      </c>
      <c r="F256" s="6">
        <v>9305900</v>
      </c>
      <c r="G256"/>
    </row>
    <row r="257" spans="1:7" ht="51.75" customHeight="1" x14ac:dyDescent="0.3">
      <c r="A257" s="59" t="s">
        <v>411</v>
      </c>
      <c r="B257" s="70" t="s">
        <v>423</v>
      </c>
      <c r="C257" s="43">
        <v>9582880</v>
      </c>
      <c r="D257" s="43"/>
      <c r="E257" s="39">
        <f t="shared" si="32"/>
        <v>0</v>
      </c>
      <c r="F257" s="6">
        <v>77386.600000000006</v>
      </c>
      <c r="G257"/>
    </row>
    <row r="258" spans="1:7" ht="51.75" hidden="1" customHeight="1" x14ac:dyDescent="0.3">
      <c r="A258" s="59" t="s">
        <v>411</v>
      </c>
      <c r="B258" s="70" t="s">
        <v>424</v>
      </c>
      <c r="C258" s="43">
        <v>0</v>
      </c>
      <c r="D258" s="43"/>
      <c r="E258" s="39" t="e">
        <f t="shared" si="32"/>
        <v>#DIV/0!</v>
      </c>
      <c r="F258" s="6">
        <v>0</v>
      </c>
      <c r="G258"/>
    </row>
    <row r="259" spans="1:7" ht="51.75" customHeight="1" x14ac:dyDescent="0.3">
      <c r="A259" s="59" t="s">
        <v>411</v>
      </c>
      <c r="B259" s="70" t="s">
        <v>425</v>
      </c>
      <c r="C259" s="43">
        <v>15752450</v>
      </c>
      <c r="D259" s="43"/>
      <c r="E259" s="39">
        <f t="shared" si="32"/>
        <v>0</v>
      </c>
      <c r="F259" s="6">
        <v>26831364.780000001</v>
      </c>
      <c r="G259"/>
    </row>
    <row r="260" spans="1:7" ht="51.75" hidden="1" customHeight="1" x14ac:dyDescent="0.3">
      <c r="A260" s="59" t="s">
        <v>411</v>
      </c>
      <c r="B260" s="60" t="s">
        <v>432</v>
      </c>
      <c r="C260" s="43"/>
      <c r="D260" s="43"/>
      <c r="E260" s="39" t="e">
        <f t="shared" si="32"/>
        <v>#DIV/0!</v>
      </c>
      <c r="F260" s="6"/>
      <c r="G260"/>
    </row>
    <row r="261" spans="1:7" ht="66" customHeight="1" x14ac:dyDescent="0.3">
      <c r="A261" s="59" t="s">
        <v>411</v>
      </c>
      <c r="B261" s="70" t="s">
        <v>434</v>
      </c>
      <c r="C261" s="71">
        <v>311457</v>
      </c>
      <c r="D261" s="71"/>
      <c r="E261" s="39">
        <f t="shared" si="32"/>
        <v>0</v>
      </c>
      <c r="F261" s="6">
        <v>316341.42</v>
      </c>
      <c r="G261"/>
    </row>
    <row r="262" spans="1:7" ht="77.25" hidden="1" customHeight="1" x14ac:dyDescent="0.3">
      <c r="A262" s="59" t="s">
        <v>411</v>
      </c>
      <c r="B262" s="70" t="s">
        <v>477</v>
      </c>
      <c r="C262" s="43"/>
      <c r="D262" s="43"/>
      <c r="E262" s="39" t="e">
        <f t="shared" si="32"/>
        <v>#DIV/0!</v>
      </c>
      <c r="F262" s="6"/>
      <c r="G262"/>
    </row>
    <row r="263" spans="1:7" ht="39.75" hidden="1" customHeight="1" x14ac:dyDescent="0.3">
      <c r="A263" s="59" t="s">
        <v>411</v>
      </c>
      <c r="B263" s="70" t="s">
        <v>478</v>
      </c>
      <c r="C263" s="43"/>
      <c r="D263" s="43"/>
      <c r="E263" s="39" t="e">
        <f t="shared" si="32"/>
        <v>#DIV/0!</v>
      </c>
      <c r="F263" s="6"/>
      <c r="G263"/>
    </row>
    <row r="264" spans="1:7" ht="44.25" hidden="1" customHeight="1" x14ac:dyDescent="0.3">
      <c r="A264" s="59" t="s">
        <v>411</v>
      </c>
      <c r="B264" s="70" t="s">
        <v>479</v>
      </c>
      <c r="C264" s="43"/>
      <c r="D264" s="43"/>
      <c r="E264" s="39" t="e">
        <f t="shared" si="32"/>
        <v>#DIV/0!</v>
      </c>
      <c r="F264" s="6"/>
      <c r="G264"/>
    </row>
    <row r="265" spans="1:7" ht="59.25" customHeight="1" x14ac:dyDescent="0.3">
      <c r="A265" s="59" t="s">
        <v>411</v>
      </c>
      <c r="B265" s="60" t="s">
        <v>501</v>
      </c>
      <c r="C265" s="43">
        <v>0</v>
      </c>
      <c r="D265" s="43"/>
      <c r="E265" s="39"/>
      <c r="F265" s="6">
        <v>78120</v>
      </c>
      <c r="G265"/>
    </row>
    <row r="266" spans="1:7" ht="48" customHeight="1" x14ac:dyDescent="0.3">
      <c r="A266" s="59" t="s">
        <v>411</v>
      </c>
      <c r="B266" s="70" t="s">
        <v>508</v>
      </c>
      <c r="C266" s="43">
        <v>6054400</v>
      </c>
      <c r="D266" s="43"/>
      <c r="E266" s="39">
        <f t="shared" si="32"/>
        <v>0</v>
      </c>
      <c r="F266" s="6"/>
      <c r="G266"/>
    </row>
    <row r="267" spans="1:7" ht="48" customHeight="1" x14ac:dyDescent="0.3">
      <c r="A267" s="59" t="s">
        <v>411</v>
      </c>
      <c r="B267" s="60" t="s">
        <v>433</v>
      </c>
      <c r="C267" s="43">
        <v>550000</v>
      </c>
      <c r="D267" s="43"/>
      <c r="E267" s="39">
        <f t="shared" si="32"/>
        <v>0</v>
      </c>
      <c r="F267" s="6"/>
      <c r="G267"/>
    </row>
    <row r="268" spans="1:7" ht="47.25" hidden="1" customHeight="1" x14ac:dyDescent="0.3">
      <c r="A268" s="59" t="s">
        <v>411</v>
      </c>
      <c r="B268" s="60" t="s">
        <v>445</v>
      </c>
      <c r="C268" s="43"/>
      <c r="D268" s="43"/>
      <c r="E268" s="39" t="e">
        <f t="shared" si="32"/>
        <v>#DIV/0!</v>
      </c>
      <c r="F268" s="6"/>
      <c r="G268"/>
    </row>
    <row r="269" spans="1:7" ht="93" hidden="1" customHeight="1" x14ac:dyDescent="0.3">
      <c r="A269" s="59" t="s">
        <v>411</v>
      </c>
      <c r="B269" s="60" t="s">
        <v>446</v>
      </c>
      <c r="C269" s="43"/>
      <c r="D269" s="43"/>
      <c r="E269" s="39" t="e">
        <f t="shared" si="32"/>
        <v>#DIV/0!</v>
      </c>
      <c r="F269" s="6"/>
      <c r="G269"/>
    </row>
    <row r="270" spans="1:7" ht="66.75" hidden="1" customHeight="1" x14ac:dyDescent="0.3">
      <c r="A270" s="59" t="s">
        <v>411</v>
      </c>
      <c r="B270" s="60" t="s">
        <v>447</v>
      </c>
      <c r="C270" s="43"/>
      <c r="D270" s="43"/>
      <c r="E270" s="39" t="e">
        <f t="shared" ref="E270:E303" si="47">D270/C270*100</f>
        <v>#DIV/0!</v>
      </c>
      <c r="F270" s="6"/>
      <c r="G270"/>
    </row>
    <row r="271" spans="1:7" ht="66.75" customHeight="1" x14ac:dyDescent="0.3">
      <c r="A271" s="59" t="s">
        <v>411</v>
      </c>
      <c r="B271" s="60" t="s">
        <v>538</v>
      </c>
      <c r="C271" s="43">
        <v>144184.09</v>
      </c>
      <c r="D271" s="43">
        <v>144184.09</v>
      </c>
      <c r="E271" s="44">
        <f t="shared" si="47"/>
        <v>100</v>
      </c>
      <c r="F271" s="6"/>
      <c r="G271"/>
    </row>
    <row r="272" spans="1:7" ht="45" customHeight="1" x14ac:dyDescent="0.3">
      <c r="A272" s="59" t="s">
        <v>411</v>
      </c>
      <c r="B272" s="60" t="s">
        <v>533</v>
      </c>
      <c r="C272" s="43">
        <v>21065639.030000001</v>
      </c>
      <c r="D272" s="43"/>
      <c r="E272" s="39">
        <f t="shared" si="47"/>
        <v>0</v>
      </c>
      <c r="F272" s="6"/>
      <c r="G272"/>
    </row>
    <row r="273" spans="1:7" ht="66.75" customHeight="1" x14ac:dyDescent="0.3">
      <c r="A273" s="59" t="s">
        <v>411</v>
      </c>
      <c r="B273" s="60" t="s">
        <v>532</v>
      </c>
      <c r="C273" s="43">
        <v>4000000</v>
      </c>
      <c r="D273" s="43"/>
      <c r="E273" s="39">
        <f t="shared" si="47"/>
        <v>0</v>
      </c>
      <c r="F273" s="6"/>
      <c r="G273"/>
    </row>
    <row r="274" spans="1:7" ht="39.75" customHeight="1" x14ac:dyDescent="0.3">
      <c r="A274" s="59" t="s">
        <v>411</v>
      </c>
      <c r="B274" s="60" t="s">
        <v>507</v>
      </c>
      <c r="C274" s="43">
        <v>624000</v>
      </c>
      <c r="D274" s="43"/>
      <c r="E274" s="39">
        <f t="shared" si="47"/>
        <v>0</v>
      </c>
      <c r="F274" s="6"/>
      <c r="G274"/>
    </row>
    <row r="275" spans="1:7" ht="39.75" customHeight="1" x14ac:dyDescent="0.3">
      <c r="A275" s="59" t="s">
        <v>411</v>
      </c>
      <c r="B275" s="72" t="s">
        <v>569</v>
      </c>
      <c r="C275" s="73">
        <v>290000</v>
      </c>
      <c r="D275" s="43">
        <v>290000</v>
      </c>
      <c r="E275" s="39"/>
      <c r="F275" s="6"/>
      <c r="G275"/>
    </row>
    <row r="276" spans="1:7" ht="39.75" customHeight="1" thickBot="1" x14ac:dyDescent="0.35">
      <c r="A276" s="59" t="s">
        <v>411</v>
      </c>
      <c r="B276" s="72" t="s">
        <v>478</v>
      </c>
      <c r="C276" s="74">
        <v>3000000</v>
      </c>
      <c r="D276" s="43"/>
      <c r="E276" s="39"/>
      <c r="F276" s="6"/>
      <c r="G276"/>
    </row>
    <row r="277" spans="1:7" ht="30" customHeight="1" x14ac:dyDescent="0.3">
      <c r="A277" s="56" t="s">
        <v>362</v>
      </c>
      <c r="B277" s="57" t="s">
        <v>363</v>
      </c>
      <c r="C277" s="39">
        <f>C278+C291+C293+C295</f>
        <v>448462797.89999998</v>
      </c>
      <c r="D277" s="39">
        <f>D278+D291+D293+D295</f>
        <v>92845126.620000005</v>
      </c>
      <c r="E277" s="39">
        <f t="shared" si="47"/>
        <v>20.702971808311059</v>
      </c>
      <c r="F277" s="11">
        <f t="shared" ref="F277" si="48">F278+F291+F293+F295</f>
        <v>371622357.25</v>
      </c>
      <c r="G277"/>
    </row>
    <row r="278" spans="1:7" ht="46.5" customHeight="1" x14ac:dyDescent="0.3">
      <c r="A278" s="59" t="s">
        <v>364</v>
      </c>
      <c r="B278" s="60" t="s">
        <v>365</v>
      </c>
      <c r="C278" s="44">
        <f>C279</f>
        <v>12840985.449999999</v>
      </c>
      <c r="D278" s="44">
        <f>D279</f>
        <v>2775340.28</v>
      </c>
      <c r="E278" s="44">
        <f t="shared" si="47"/>
        <v>21.61314091357373</v>
      </c>
      <c r="F278" s="13">
        <f t="shared" ref="F278" si="49">F279</f>
        <v>11478772.859999999</v>
      </c>
      <c r="G278"/>
    </row>
    <row r="279" spans="1:7" ht="57.75" customHeight="1" x14ac:dyDescent="0.3">
      <c r="A279" s="59" t="s">
        <v>388</v>
      </c>
      <c r="B279" s="60" t="s">
        <v>528</v>
      </c>
      <c r="C279" s="44">
        <f>C280+C282+C281+C283+C284+C285</f>
        <v>12840985.449999999</v>
      </c>
      <c r="D279" s="44">
        <f>D280+D282+D281+D283+D284+D285</f>
        <v>2775340.28</v>
      </c>
      <c r="E279" s="44">
        <f t="shared" si="47"/>
        <v>21.61314091357373</v>
      </c>
      <c r="F279" s="13">
        <f t="shared" ref="F279" si="50">SUM(F280:F285)</f>
        <v>11478772.859999999</v>
      </c>
      <c r="G279"/>
    </row>
    <row r="280" spans="1:7" ht="71.25" customHeight="1" x14ac:dyDescent="0.3">
      <c r="A280" s="59" t="s">
        <v>388</v>
      </c>
      <c r="B280" s="60" t="s">
        <v>412</v>
      </c>
      <c r="C280" s="44">
        <v>1129343.02</v>
      </c>
      <c r="D280" s="44">
        <v>282000</v>
      </c>
      <c r="E280" s="44">
        <f t="shared" si="47"/>
        <v>24.970269883104248</v>
      </c>
      <c r="F280" s="13">
        <v>1072900</v>
      </c>
      <c r="G280"/>
    </row>
    <row r="281" spans="1:7" ht="144" customHeight="1" x14ac:dyDescent="0.3">
      <c r="A281" s="59" t="s">
        <v>388</v>
      </c>
      <c r="B281" s="60" t="s">
        <v>428</v>
      </c>
      <c r="C281" s="69">
        <v>632999.4</v>
      </c>
      <c r="D281" s="69">
        <v>152466.15</v>
      </c>
      <c r="E281" s="44">
        <f t="shared" si="47"/>
        <v>24.086302451471518</v>
      </c>
      <c r="F281" s="16">
        <v>565408.80000000005</v>
      </c>
      <c r="G281"/>
    </row>
    <row r="282" spans="1:7" ht="105.75" customHeight="1" x14ac:dyDescent="0.3">
      <c r="A282" s="59" t="s">
        <v>388</v>
      </c>
      <c r="B282" s="60" t="s">
        <v>413</v>
      </c>
      <c r="C282" s="44">
        <v>7768200</v>
      </c>
      <c r="D282" s="44">
        <v>1815774.13</v>
      </c>
      <c r="E282" s="44">
        <f t="shared" si="47"/>
        <v>23.374451352951773</v>
      </c>
      <c r="F282" s="13">
        <v>6938839.3799999999</v>
      </c>
      <c r="G282"/>
    </row>
    <row r="283" spans="1:7" ht="168" customHeight="1" x14ac:dyDescent="0.3">
      <c r="A283" s="59" t="s">
        <v>388</v>
      </c>
      <c r="B283" s="60" t="s">
        <v>414</v>
      </c>
      <c r="C283" s="44">
        <v>1055000</v>
      </c>
      <c r="D283" s="44">
        <v>347900</v>
      </c>
      <c r="E283" s="44">
        <f t="shared" si="47"/>
        <v>32.976303317535546</v>
      </c>
      <c r="F283" s="13">
        <v>942400</v>
      </c>
      <c r="G283"/>
    </row>
    <row r="284" spans="1:7" ht="60" customHeight="1" x14ac:dyDescent="0.3">
      <c r="A284" s="59" t="s">
        <v>388</v>
      </c>
      <c r="B284" s="60" t="s">
        <v>429</v>
      </c>
      <c r="C284" s="44">
        <v>145443.03</v>
      </c>
      <c r="D284" s="44"/>
      <c r="E284" s="39">
        <f t="shared" si="47"/>
        <v>0</v>
      </c>
      <c r="F284" s="13">
        <v>74524.679999999993</v>
      </c>
      <c r="G284"/>
    </row>
    <row r="285" spans="1:7" ht="60.75" customHeight="1" x14ac:dyDescent="0.3">
      <c r="A285" s="59" t="s">
        <v>388</v>
      </c>
      <c r="B285" s="60" t="s">
        <v>415</v>
      </c>
      <c r="C285" s="69">
        <v>2110000</v>
      </c>
      <c r="D285" s="69">
        <v>177200</v>
      </c>
      <c r="E285" s="44">
        <f t="shared" si="47"/>
        <v>8.3981042654028428</v>
      </c>
      <c r="F285" s="16">
        <v>1884700</v>
      </c>
      <c r="G285"/>
    </row>
    <row r="286" spans="1:7" ht="101.25" hidden="1" customHeight="1" x14ac:dyDescent="0.3">
      <c r="A286" s="59"/>
      <c r="B286" s="60" t="s">
        <v>455</v>
      </c>
      <c r="C286" s="69"/>
      <c r="D286" s="69"/>
      <c r="E286" s="39" t="e">
        <f t="shared" si="47"/>
        <v>#DIV/0!</v>
      </c>
      <c r="F286" s="16"/>
      <c r="G286"/>
    </row>
    <row r="287" spans="1:7" ht="103.5" hidden="1" customHeight="1" x14ac:dyDescent="0.3">
      <c r="A287" s="59"/>
      <c r="B287" s="60" t="s">
        <v>456</v>
      </c>
      <c r="C287" s="69"/>
      <c r="D287" s="69"/>
      <c r="E287" s="39" t="e">
        <f t="shared" si="47"/>
        <v>#DIV/0!</v>
      </c>
      <c r="F287" s="16"/>
      <c r="G287"/>
    </row>
    <row r="288" spans="1:7" ht="101.25" hidden="1" customHeight="1" x14ac:dyDescent="0.3">
      <c r="A288" s="59"/>
      <c r="B288" s="60" t="s">
        <v>457</v>
      </c>
      <c r="C288" s="69"/>
      <c r="D288" s="69"/>
      <c r="E288" s="39" t="e">
        <f t="shared" si="47"/>
        <v>#DIV/0!</v>
      </c>
      <c r="F288" s="16"/>
      <c r="G288"/>
    </row>
    <row r="289" spans="1:7" ht="113.25" hidden="1" customHeight="1" x14ac:dyDescent="0.3">
      <c r="A289" s="59"/>
      <c r="B289" s="60" t="s">
        <v>458</v>
      </c>
      <c r="C289" s="69"/>
      <c r="D289" s="69"/>
      <c r="E289" s="39" t="e">
        <f t="shared" si="47"/>
        <v>#DIV/0!</v>
      </c>
      <c r="F289" s="16"/>
      <c r="G289"/>
    </row>
    <row r="290" spans="1:7" ht="6" hidden="1" customHeight="1" x14ac:dyDescent="0.3">
      <c r="A290" s="59"/>
      <c r="B290" s="60"/>
      <c r="C290" s="69"/>
      <c r="D290" s="69"/>
      <c r="E290" s="39" t="e">
        <f t="shared" si="47"/>
        <v>#DIV/0!</v>
      </c>
      <c r="F290" s="16"/>
      <c r="G290"/>
    </row>
    <row r="291" spans="1:7" ht="70.5" customHeight="1" x14ac:dyDescent="0.3">
      <c r="A291" s="59" t="s">
        <v>366</v>
      </c>
      <c r="B291" s="60" t="s">
        <v>367</v>
      </c>
      <c r="C291" s="44">
        <f>C292</f>
        <v>19700</v>
      </c>
      <c r="D291" s="44">
        <f>D292</f>
        <v>0</v>
      </c>
      <c r="E291" s="39">
        <f t="shared" si="47"/>
        <v>0</v>
      </c>
      <c r="F291" s="13">
        <f t="shared" ref="F291:F293" si="51">F292</f>
        <v>3091.49</v>
      </c>
      <c r="G291"/>
    </row>
    <row r="292" spans="1:7" ht="84.75" customHeight="1" x14ac:dyDescent="0.3">
      <c r="A292" s="59" t="s">
        <v>387</v>
      </c>
      <c r="B292" s="60" t="s">
        <v>514</v>
      </c>
      <c r="C292" s="44">
        <v>19700</v>
      </c>
      <c r="D292" s="44"/>
      <c r="E292" s="39">
        <f t="shared" si="47"/>
        <v>0</v>
      </c>
      <c r="F292" s="20">
        <v>3091.49</v>
      </c>
      <c r="G292"/>
    </row>
    <row r="293" spans="1:7" ht="39.75" customHeight="1" x14ac:dyDescent="0.3">
      <c r="A293" s="59" t="s">
        <v>368</v>
      </c>
      <c r="B293" s="60" t="s">
        <v>369</v>
      </c>
      <c r="C293" s="44">
        <f>C294</f>
        <v>3543175</v>
      </c>
      <c r="D293" s="44">
        <f>D294</f>
        <v>887790</v>
      </c>
      <c r="E293" s="44">
        <f t="shared" si="47"/>
        <v>25.056340711367632</v>
      </c>
      <c r="F293" s="13">
        <f t="shared" si="51"/>
        <v>1052336.05</v>
      </c>
      <c r="G293"/>
    </row>
    <row r="294" spans="1:7" ht="42.75" customHeight="1" x14ac:dyDescent="0.3">
      <c r="A294" s="59" t="s">
        <v>386</v>
      </c>
      <c r="B294" s="60" t="s">
        <v>515</v>
      </c>
      <c r="C294" s="69">
        <v>3543175</v>
      </c>
      <c r="D294" s="69">
        <v>887790</v>
      </c>
      <c r="E294" s="44">
        <f t="shared" si="47"/>
        <v>25.056340711367632</v>
      </c>
      <c r="F294" s="16">
        <v>1052336.05</v>
      </c>
      <c r="G294"/>
    </row>
    <row r="295" spans="1:7" ht="39.75" customHeight="1" x14ac:dyDescent="0.3">
      <c r="A295" s="59" t="s">
        <v>370</v>
      </c>
      <c r="B295" s="60" t="s">
        <v>371</v>
      </c>
      <c r="C295" s="44">
        <f>C296</f>
        <v>432058937.44999999</v>
      </c>
      <c r="D295" s="44">
        <f>D296</f>
        <v>89181996.340000004</v>
      </c>
      <c r="E295" s="44">
        <f t="shared" si="47"/>
        <v>20.641164574988242</v>
      </c>
      <c r="F295" s="13">
        <f t="shared" ref="F295" si="52">F296</f>
        <v>359088156.85000002</v>
      </c>
      <c r="G295"/>
    </row>
    <row r="296" spans="1:7" ht="39.75" customHeight="1" x14ac:dyDescent="0.3">
      <c r="A296" s="59" t="s">
        <v>385</v>
      </c>
      <c r="B296" s="60" t="s">
        <v>384</v>
      </c>
      <c r="C296" s="44">
        <v>432058937.44999999</v>
      </c>
      <c r="D296" s="44">
        <v>89181996.340000004</v>
      </c>
      <c r="E296" s="44">
        <f t="shared" si="47"/>
        <v>20.641164574988242</v>
      </c>
      <c r="F296" s="13">
        <v>359088156.85000002</v>
      </c>
      <c r="G296"/>
    </row>
    <row r="297" spans="1:7" ht="35.25" customHeight="1" x14ac:dyDescent="0.3">
      <c r="A297" s="56" t="s">
        <v>372</v>
      </c>
      <c r="B297" s="57" t="s">
        <v>373</v>
      </c>
      <c r="C297" s="39">
        <f>C298+C300+C302+C306</f>
        <v>23596896</v>
      </c>
      <c r="D297" s="39">
        <f>D298+D300+D302+D306</f>
        <v>2556313.5</v>
      </c>
      <c r="E297" s="39">
        <f t="shared" si="47"/>
        <v>10.833261713744045</v>
      </c>
      <c r="F297" s="11">
        <f>F302+F304+F306+F298</f>
        <v>11703214</v>
      </c>
      <c r="G297"/>
    </row>
    <row r="298" spans="1:7" ht="98.25" customHeight="1" x14ac:dyDescent="0.3">
      <c r="A298" s="56" t="s">
        <v>464</v>
      </c>
      <c r="B298" s="57" t="s">
        <v>466</v>
      </c>
      <c r="C298" s="39">
        <f>C299</f>
        <v>2339796</v>
      </c>
      <c r="D298" s="39">
        <f>D299</f>
        <v>275207.90999999997</v>
      </c>
      <c r="E298" s="39">
        <f t="shared" si="47"/>
        <v>11.762047204115229</v>
      </c>
      <c r="F298" s="11">
        <f>F299</f>
        <v>2328814</v>
      </c>
      <c r="G298"/>
    </row>
    <row r="299" spans="1:7" ht="101.25" customHeight="1" x14ac:dyDescent="0.3">
      <c r="A299" s="59" t="s">
        <v>465</v>
      </c>
      <c r="B299" s="60" t="s">
        <v>467</v>
      </c>
      <c r="C299" s="44">
        <v>2339796</v>
      </c>
      <c r="D299" s="44">
        <v>275207.90999999997</v>
      </c>
      <c r="E299" s="44">
        <f t="shared" si="47"/>
        <v>11.762047204115229</v>
      </c>
      <c r="F299" s="13">
        <v>2328814</v>
      </c>
      <c r="G299"/>
    </row>
    <row r="300" spans="1:7" ht="153.75" customHeight="1" x14ac:dyDescent="0.3">
      <c r="A300" s="56" t="s">
        <v>546</v>
      </c>
      <c r="B300" s="57" t="s">
        <v>548</v>
      </c>
      <c r="C300" s="39">
        <f>C301</f>
        <v>585900</v>
      </c>
      <c r="D300" s="39">
        <f>D301</f>
        <v>59515.53</v>
      </c>
      <c r="E300" s="39">
        <f t="shared" si="47"/>
        <v>10.157967229902713</v>
      </c>
      <c r="F300" s="11"/>
      <c r="G300"/>
    </row>
    <row r="301" spans="1:7" ht="138.75" customHeight="1" x14ac:dyDescent="0.3">
      <c r="A301" s="59" t="s">
        <v>547</v>
      </c>
      <c r="B301" s="60" t="s">
        <v>549</v>
      </c>
      <c r="C301" s="44">
        <v>585900</v>
      </c>
      <c r="D301" s="44">
        <v>59515.53</v>
      </c>
      <c r="E301" s="44">
        <f t="shared" si="47"/>
        <v>10.157967229902713</v>
      </c>
      <c r="F301" s="13"/>
      <c r="G301"/>
    </row>
    <row r="302" spans="1:7" ht="106.5" customHeight="1" x14ac:dyDescent="0.3">
      <c r="A302" s="56" t="s">
        <v>374</v>
      </c>
      <c r="B302" s="57" t="s">
        <v>513</v>
      </c>
      <c r="C302" s="39">
        <f>C303</f>
        <v>18508200</v>
      </c>
      <c r="D302" s="39">
        <f>D303</f>
        <v>2221590.06</v>
      </c>
      <c r="E302" s="39">
        <f t="shared" si="47"/>
        <v>12.003274548578469</v>
      </c>
      <c r="F302" s="11">
        <f t="shared" ref="F302" si="53">F303</f>
        <v>9374400</v>
      </c>
      <c r="G302"/>
    </row>
    <row r="303" spans="1:7" ht="121.5" customHeight="1" x14ac:dyDescent="0.3">
      <c r="A303" s="59" t="s">
        <v>381</v>
      </c>
      <c r="B303" s="60" t="s">
        <v>512</v>
      </c>
      <c r="C303" s="44">
        <v>18508200</v>
      </c>
      <c r="D303" s="44">
        <v>2221590.06</v>
      </c>
      <c r="E303" s="44">
        <f t="shared" si="47"/>
        <v>12.003274548578469</v>
      </c>
      <c r="F303" s="13">
        <v>9374400</v>
      </c>
      <c r="G303"/>
    </row>
    <row r="304" spans="1:7" ht="84" hidden="1" customHeight="1" x14ac:dyDescent="0.3">
      <c r="A304" s="56" t="s">
        <v>375</v>
      </c>
      <c r="B304" s="57" t="s">
        <v>376</v>
      </c>
      <c r="C304" s="39">
        <f t="shared" ref="C304:F304" si="54">C305</f>
        <v>0</v>
      </c>
      <c r="D304" s="39"/>
      <c r="E304" s="39"/>
      <c r="F304" s="11">
        <f t="shared" si="54"/>
        <v>0</v>
      </c>
      <c r="G304"/>
    </row>
    <row r="305" spans="1:7" ht="67.5" hidden="1" customHeight="1" x14ac:dyDescent="0.3">
      <c r="A305" s="59" t="s">
        <v>383</v>
      </c>
      <c r="B305" s="60" t="s">
        <v>382</v>
      </c>
      <c r="C305" s="68"/>
      <c r="D305" s="68"/>
      <c r="E305" s="68"/>
      <c r="F305" s="25"/>
      <c r="G305"/>
    </row>
    <row r="306" spans="1:7" ht="41.25" customHeight="1" x14ac:dyDescent="0.3">
      <c r="A306" s="56" t="s">
        <v>377</v>
      </c>
      <c r="B306" s="57" t="s">
        <v>378</v>
      </c>
      <c r="C306" s="75">
        <f t="shared" ref="C306:F306" si="55">C307</f>
        <v>2163000</v>
      </c>
      <c r="D306" s="75"/>
      <c r="E306" s="75"/>
      <c r="F306" s="26">
        <f t="shared" si="55"/>
        <v>0</v>
      </c>
      <c r="G306"/>
    </row>
    <row r="307" spans="1:7" ht="50.25" customHeight="1" x14ac:dyDescent="0.3">
      <c r="A307" s="59" t="s">
        <v>459</v>
      </c>
      <c r="B307" s="60" t="s">
        <v>570</v>
      </c>
      <c r="C307" s="62">
        <v>2163000</v>
      </c>
      <c r="D307" s="62"/>
      <c r="E307" s="62"/>
      <c r="F307" s="24"/>
      <c r="G307"/>
    </row>
    <row r="308" spans="1:7" ht="33" hidden="1" customHeight="1" x14ac:dyDescent="0.3">
      <c r="A308" s="56" t="s">
        <v>448</v>
      </c>
      <c r="B308" s="57" t="s">
        <v>449</v>
      </c>
      <c r="C308" s="58">
        <f>C309</f>
        <v>0</v>
      </c>
      <c r="D308" s="58"/>
      <c r="E308" s="58"/>
      <c r="F308" s="23">
        <f>F309</f>
        <v>0</v>
      </c>
      <c r="G308"/>
    </row>
    <row r="309" spans="1:7" ht="39" hidden="1" customHeight="1" x14ac:dyDescent="0.3">
      <c r="A309" s="59" t="s">
        <v>450</v>
      </c>
      <c r="B309" s="60" t="s">
        <v>451</v>
      </c>
      <c r="C309" s="68"/>
      <c r="D309" s="68"/>
      <c r="E309" s="68"/>
      <c r="F309" s="25"/>
      <c r="G309"/>
    </row>
    <row r="310" spans="1:7" ht="41.25" hidden="1" customHeight="1" x14ac:dyDescent="0.3">
      <c r="A310" s="76" t="s">
        <v>379</v>
      </c>
      <c r="B310" s="77" t="s">
        <v>452</v>
      </c>
      <c r="C310" s="78"/>
      <c r="D310" s="78"/>
      <c r="E310" s="78"/>
      <c r="F310" s="7"/>
      <c r="G310"/>
    </row>
    <row r="311" spans="1:7" ht="56.25" customHeight="1" x14ac:dyDescent="0.3">
      <c r="A311" s="79" t="s">
        <v>571</v>
      </c>
      <c r="B311" s="80" t="s">
        <v>574</v>
      </c>
      <c r="C311" s="81"/>
      <c r="D311" s="81">
        <f>D312</f>
        <v>-1257.3499999999999</v>
      </c>
      <c r="E311" s="81"/>
      <c r="F311" s="7"/>
      <c r="G311"/>
    </row>
    <row r="312" spans="1:7" ht="62.25" customHeight="1" x14ac:dyDescent="0.3">
      <c r="A312" s="82" t="s">
        <v>572</v>
      </c>
      <c r="B312" s="83" t="s">
        <v>575</v>
      </c>
      <c r="C312" s="78"/>
      <c r="D312" s="78">
        <f>D313</f>
        <v>-1257.3499999999999</v>
      </c>
      <c r="E312" s="78"/>
      <c r="F312" s="7"/>
      <c r="G312"/>
    </row>
    <row r="313" spans="1:7" ht="75" customHeight="1" x14ac:dyDescent="0.3">
      <c r="A313" s="84" t="s">
        <v>573</v>
      </c>
      <c r="B313" s="83" t="s">
        <v>576</v>
      </c>
      <c r="C313" s="85"/>
      <c r="D313" s="85">
        <v>-1257.3499999999999</v>
      </c>
      <c r="E313" s="85"/>
      <c r="F313" s="17"/>
      <c r="G313"/>
    </row>
    <row r="314" spans="1:7" ht="39.75" hidden="1" x14ac:dyDescent="0.3">
      <c r="A314" s="86" t="s">
        <v>379</v>
      </c>
      <c r="B314" s="87" t="s">
        <v>453</v>
      </c>
      <c r="C314" s="88"/>
      <c r="D314" s="88"/>
      <c r="E314" s="88"/>
      <c r="F314" s="27"/>
      <c r="G314"/>
    </row>
    <row r="315" spans="1:7" s="2" customFormat="1" ht="52.5" hidden="1" x14ac:dyDescent="0.3">
      <c r="A315" s="59" t="s">
        <v>379</v>
      </c>
      <c r="B315" s="60" t="s">
        <v>454</v>
      </c>
      <c r="C315" s="89"/>
      <c r="D315" s="89"/>
      <c r="E315" s="89"/>
      <c r="F315" s="28"/>
    </row>
    <row r="316" spans="1:7" s="2" customFormat="1" ht="65.25" hidden="1" x14ac:dyDescent="0.3">
      <c r="A316" s="59" t="s">
        <v>379</v>
      </c>
      <c r="B316" s="60" t="s">
        <v>380</v>
      </c>
      <c r="C316" s="89"/>
      <c r="D316" s="89"/>
      <c r="E316" s="89"/>
      <c r="F316" s="28"/>
    </row>
    <row r="317" spans="1:7" s="2" customFormat="1" x14ac:dyDescent="0.3">
      <c r="A317" s="90"/>
      <c r="B317" s="32"/>
      <c r="C317" s="89"/>
      <c r="D317" s="89"/>
      <c r="E317" s="89"/>
      <c r="F317" s="28"/>
    </row>
    <row r="318" spans="1:7" s="2" customFormat="1" x14ac:dyDescent="0.3">
      <c r="A318" s="90"/>
      <c r="B318" s="32"/>
      <c r="C318" s="91"/>
      <c r="D318" s="91"/>
      <c r="E318" s="91"/>
    </row>
    <row r="319" spans="1:7" s="2" customFormat="1" x14ac:dyDescent="0.3">
      <c r="A319" s="90"/>
      <c r="B319" s="32"/>
      <c r="C319" s="91"/>
      <c r="D319" s="91"/>
      <c r="E319" s="91"/>
    </row>
    <row r="320" spans="1:7" s="2" customFormat="1" x14ac:dyDescent="0.3">
      <c r="A320" s="90"/>
      <c r="B320" s="32"/>
      <c r="C320" s="91"/>
      <c r="D320" s="91"/>
      <c r="E320" s="91"/>
    </row>
    <row r="321" spans="1:5" s="2" customFormat="1" x14ac:dyDescent="0.3">
      <c r="A321" s="90"/>
      <c r="B321" s="32"/>
      <c r="C321" s="91"/>
      <c r="D321" s="91"/>
      <c r="E321" s="91"/>
    </row>
    <row r="322" spans="1:5" s="2" customFormat="1" x14ac:dyDescent="0.3">
      <c r="A322" s="90"/>
      <c r="B322" s="32"/>
      <c r="C322" s="91"/>
      <c r="D322" s="91"/>
      <c r="E322" s="91"/>
    </row>
    <row r="323" spans="1:5" s="2" customFormat="1" x14ac:dyDescent="0.3">
      <c r="A323" s="90"/>
      <c r="B323" s="32"/>
      <c r="C323" s="91"/>
      <c r="D323" s="91"/>
      <c r="E323" s="91"/>
    </row>
    <row r="324" spans="1:5" s="2" customFormat="1" x14ac:dyDescent="0.3">
      <c r="A324" s="90"/>
      <c r="B324" s="32"/>
      <c r="C324" s="91"/>
      <c r="D324" s="91"/>
      <c r="E324" s="91"/>
    </row>
    <row r="325" spans="1:5" s="2" customFormat="1" x14ac:dyDescent="0.3">
      <c r="A325" s="90"/>
      <c r="B325" s="32"/>
      <c r="C325" s="91"/>
      <c r="D325" s="91"/>
      <c r="E325" s="91"/>
    </row>
    <row r="326" spans="1:5" s="2" customFormat="1" x14ac:dyDescent="0.3">
      <c r="A326" s="90"/>
      <c r="B326" s="32"/>
      <c r="C326" s="91"/>
      <c r="D326" s="91"/>
      <c r="E326" s="91"/>
    </row>
    <row r="327" spans="1:5" s="2" customFormat="1" x14ac:dyDescent="0.3">
      <c r="A327" s="90"/>
      <c r="B327" s="32"/>
      <c r="C327" s="91"/>
      <c r="D327" s="91"/>
      <c r="E327" s="91"/>
    </row>
    <row r="328" spans="1:5" s="2" customFormat="1" x14ac:dyDescent="0.3">
      <c r="A328" s="90"/>
      <c r="B328" s="32"/>
      <c r="C328" s="91"/>
      <c r="D328" s="91"/>
      <c r="E328" s="91"/>
    </row>
    <row r="329" spans="1:5" s="2" customFormat="1" x14ac:dyDescent="0.3">
      <c r="A329" s="90"/>
      <c r="B329" s="32"/>
      <c r="C329" s="91"/>
      <c r="D329" s="91"/>
      <c r="E329" s="91"/>
    </row>
    <row r="330" spans="1:5" s="2" customFormat="1" x14ac:dyDescent="0.3">
      <c r="A330" s="90"/>
      <c r="B330" s="32"/>
      <c r="C330" s="91"/>
      <c r="D330" s="91"/>
      <c r="E330" s="91"/>
    </row>
    <row r="331" spans="1:5" s="2" customFormat="1" x14ac:dyDescent="0.3">
      <c r="A331" s="90"/>
      <c r="B331" s="32"/>
      <c r="C331" s="91"/>
      <c r="D331" s="91"/>
      <c r="E331" s="91"/>
    </row>
    <row r="332" spans="1:5" s="2" customFormat="1" x14ac:dyDescent="0.3">
      <c r="A332" s="90"/>
      <c r="B332" s="32"/>
      <c r="C332" s="91"/>
      <c r="D332" s="91"/>
      <c r="E332" s="91"/>
    </row>
    <row r="333" spans="1:5" s="2" customFormat="1" x14ac:dyDescent="0.3">
      <c r="A333" s="90"/>
      <c r="B333" s="32"/>
      <c r="C333" s="91"/>
      <c r="D333" s="91"/>
      <c r="E333" s="91"/>
    </row>
    <row r="334" spans="1:5" s="2" customFormat="1" x14ac:dyDescent="0.3">
      <c r="A334" s="90"/>
      <c r="B334" s="32"/>
      <c r="C334" s="91"/>
      <c r="D334" s="91"/>
      <c r="E334" s="91"/>
    </row>
    <row r="335" spans="1:5" s="2" customFormat="1" x14ac:dyDescent="0.3">
      <c r="A335" s="90"/>
      <c r="B335" s="32"/>
      <c r="C335" s="91"/>
      <c r="D335" s="91"/>
      <c r="E335" s="91"/>
    </row>
    <row r="336" spans="1:5" s="2" customFormat="1" x14ac:dyDescent="0.3">
      <c r="A336" s="90"/>
      <c r="B336" s="32"/>
      <c r="C336" s="91"/>
      <c r="D336" s="91"/>
      <c r="E336" s="91"/>
    </row>
    <row r="337" spans="1:5" s="2" customFormat="1" x14ac:dyDescent="0.3">
      <c r="A337" s="90"/>
      <c r="B337" s="32"/>
      <c r="C337" s="91"/>
      <c r="D337" s="91"/>
      <c r="E337" s="91"/>
    </row>
    <row r="338" spans="1:5" s="2" customFormat="1" x14ac:dyDescent="0.3">
      <c r="A338" s="90"/>
      <c r="B338" s="32"/>
      <c r="C338" s="91"/>
      <c r="D338" s="91"/>
      <c r="E338" s="91"/>
    </row>
    <row r="339" spans="1:5" s="2" customFormat="1" x14ac:dyDescent="0.3">
      <c r="A339" s="90"/>
      <c r="B339" s="32"/>
      <c r="C339" s="91"/>
      <c r="D339" s="91"/>
      <c r="E339" s="91"/>
    </row>
    <row r="340" spans="1:5" s="2" customFormat="1" x14ac:dyDescent="0.3">
      <c r="A340" s="90"/>
      <c r="B340" s="32"/>
      <c r="C340" s="91"/>
      <c r="D340" s="91"/>
      <c r="E340" s="91"/>
    </row>
    <row r="341" spans="1:5" s="2" customFormat="1" x14ac:dyDescent="0.3">
      <c r="A341" s="90"/>
      <c r="B341" s="32"/>
      <c r="C341" s="91"/>
      <c r="D341" s="91"/>
      <c r="E341" s="91"/>
    </row>
    <row r="342" spans="1:5" s="2" customFormat="1" x14ac:dyDescent="0.3">
      <c r="A342" s="90"/>
      <c r="B342" s="32"/>
      <c r="C342" s="91"/>
      <c r="D342" s="91"/>
      <c r="E342" s="91"/>
    </row>
    <row r="343" spans="1:5" s="2" customFormat="1" x14ac:dyDescent="0.3">
      <c r="A343" s="90"/>
      <c r="B343" s="32"/>
      <c r="C343" s="91"/>
      <c r="D343" s="91"/>
      <c r="E343" s="91"/>
    </row>
    <row r="344" spans="1:5" s="2" customFormat="1" x14ac:dyDescent="0.3">
      <c r="A344" s="90"/>
      <c r="B344" s="32"/>
      <c r="C344" s="91"/>
      <c r="D344" s="91"/>
      <c r="E344" s="91"/>
    </row>
    <row r="345" spans="1:5" s="2" customFormat="1" x14ac:dyDescent="0.3">
      <c r="A345" s="90"/>
      <c r="B345" s="32"/>
      <c r="C345" s="91"/>
      <c r="D345" s="91"/>
      <c r="E345" s="91"/>
    </row>
    <row r="346" spans="1:5" s="2" customFormat="1" x14ac:dyDescent="0.3">
      <c r="A346" s="90"/>
      <c r="B346" s="32"/>
      <c r="C346" s="91"/>
      <c r="D346" s="91"/>
      <c r="E346" s="91"/>
    </row>
    <row r="347" spans="1:5" s="2" customFormat="1" x14ac:dyDescent="0.3">
      <c r="A347" s="90"/>
      <c r="B347" s="32"/>
      <c r="C347" s="91"/>
      <c r="D347" s="91"/>
      <c r="E347" s="91"/>
    </row>
    <row r="348" spans="1:5" s="2" customFormat="1" x14ac:dyDescent="0.3">
      <c r="A348" s="90"/>
      <c r="B348" s="32"/>
      <c r="C348" s="91"/>
      <c r="D348" s="91"/>
      <c r="E348" s="91"/>
    </row>
    <row r="349" spans="1:5" s="2" customFormat="1" x14ac:dyDescent="0.3">
      <c r="A349" s="90"/>
      <c r="B349" s="32"/>
      <c r="C349" s="91"/>
      <c r="D349" s="91"/>
      <c r="E349" s="91"/>
    </row>
    <row r="350" spans="1:5" s="2" customFormat="1" x14ac:dyDescent="0.3">
      <c r="A350" s="90"/>
      <c r="B350" s="32"/>
      <c r="C350" s="91"/>
      <c r="D350" s="91"/>
      <c r="E350" s="91"/>
    </row>
    <row r="351" spans="1:5" s="2" customFormat="1" x14ac:dyDescent="0.3">
      <c r="A351" s="90"/>
      <c r="B351" s="32"/>
      <c r="C351" s="91"/>
      <c r="D351" s="91"/>
      <c r="E351" s="91"/>
    </row>
    <row r="352" spans="1:5" s="2" customFormat="1" x14ac:dyDescent="0.3">
      <c r="A352" s="90"/>
      <c r="B352" s="32"/>
      <c r="C352" s="91"/>
      <c r="D352" s="91"/>
      <c r="E352" s="91"/>
    </row>
    <row r="353" spans="1:5" s="2" customFormat="1" x14ac:dyDescent="0.3">
      <c r="A353" s="90"/>
      <c r="B353" s="32"/>
      <c r="C353" s="91"/>
      <c r="D353" s="91"/>
      <c r="E353" s="91"/>
    </row>
    <row r="354" spans="1:5" s="2" customFormat="1" x14ac:dyDescent="0.3">
      <c r="A354" s="90"/>
      <c r="B354" s="32"/>
      <c r="C354" s="91"/>
      <c r="D354" s="91"/>
      <c r="E354" s="91"/>
    </row>
    <row r="355" spans="1:5" s="2" customFormat="1" x14ac:dyDescent="0.3">
      <c r="A355" s="90"/>
      <c r="B355" s="32"/>
      <c r="C355" s="91"/>
      <c r="D355" s="91"/>
      <c r="E355" s="91"/>
    </row>
    <row r="356" spans="1:5" s="2" customFormat="1" x14ac:dyDescent="0.3">
      <c r="A356" s="90"/>
      <c r="B356" s="32"/>
      <c r="C356" s="91"/>
      <c r="D356" s="91"/>
      <c r="E356" s="91"/>
    </row>
    <row r="357" spans="1:5" s="2" customFormat="1" x14ac:dyDescent="0.3">
      <c r="A357" s="90"/>
      <c r="B357" s="32"/>
      <c r="C357" s="91"/>
      <c r="D357" s="91"/>
      <c r="E357" s="91"/>
    </row>
    <row r="358" spans="1:5" s="2" customFormat="1" x14ac:dyDescent="0.3">
      <c r="A358" s="90"/>
      <c r="B358" s="32"/>
      <c r="C358" s="91"/>
      <c r="D358" s="91"/>
      <c r="E358" s="91"/>
    </row>
    <row r="359" spans="1:5" s="2" customFormat="1" x14ac:dyDescent="0.3">
      <c r="A359" s="90"/>
      <c r="B359" s="32"/>
      <c r="C359" s="91"/>
      <c r="D359" s="91"/>
      <c r="E359" s="91"/>
    </row>
    <row r="360" spans="1:5" s="2" customFormat="1" x14ac:dyDescent="0.3">
      <c r="A360" s="90"/>
      <c r="B360" s="32"/>
      <c r="C360" s="91"/>
      <c r="D360" s="91"/>
      <c r="E360" s="91"/>
    </row>
    <row r="361" spans="1:5" s="2" customFormat="1" x14ac:dyDescent="0.3">
      <c r="A361" s="90"/>
      <c r="B361" s="32"/>
      <c r="C361" s="91"/>
      <c r="D361" s="91"/>
      <c r="E361" s="91"/>
    </row>
    <row r="362" spans="1:5" s="2" customFormat="1" x14ac:dyDescent="0.3">
      <c r="A362" s="90"/>
      <c r="B362" s="32"/>
      <c r="C362" s="91"/>
      <c r="D362" s="91"/>
      <c r="E362" s="91"/>
    </row>
    <row r="363" spans="1:5" s="2" customFormat="1" x14ac:dyDescent="0.3">
      <c r="A363" s="90"/>
      <c r="B363" s="32"/>
      <c r="C363" s="91"/>
      <c r="D363" s="91"/>
      <c r="E363" s="91"/>
    </row>
    <row r="364" spans="1:5" s="2" customFormat="1" x14ac:dyDescent="0.3">
      <c r="A364" s="90"/>
      <c r="B364" s="32"/>
      <c r="C364" s="91"/>
      <c r="D364" s="91"/>
      <c r="E364" s="91"/>
    </row>
    <row r="365" spans="1:5" s="2" customFormat="1" x14ac:dyDescent="0.3">
      <c r="A365" s="90"/>
      <c r="B365" s="32"/>
      <c r="C365" s="91"/>
      <c r="D365" s="91"/>
      <c r="E365" s="91"/>
    </row>
    <row r="366" spans="1:5" s="2" customFormat="1" x14ac:dyDescent="0.3">
      <c r="A366" s="90"/>
      <c r="B366" s="32"/>
      <c r="C366" s="91"/>
      <c r="D366" s="91"/>
      <c r="E366" s="91"/>
    </row>
    <row r="367" spans="1:5" s="2" customFormat="1" x14ac:dyDescent="0.3">
      <c r="A367" s="90"/>
      <c r="B367" s="32"/>
      <c r="C367" s="91"/>
      <c r="D367" s="91"/>
      <c r="E367" s="91"/>
    </row>
    <row r="368" spans="1:5" s="2" customFormat="1" x14ac:dyDescent="0.3">
      <c r="A368" s="90"/>
      <c r="B368" s="32"/>
      <c r="C368" s="91"/>
      <c r="D368" s="91"/>
      <c r="E368" s="91"/>
    </row>
    <row r="369" spans="1:5" s="2" customFormat="1" x14ac:dyDescent="0.3">
      <c r="A369" s="90"/>
      <c r="B369" s="32"/>
      <c r="C369" s="91"/>
      <c r="D369" s="91"/>
      <c r="E369" s="91"/>
    </row>
    <row r="370" spans="1:5" s="2" customFormat="1" x14ac:dyDescent="0.3">
      <c r="A370" s="90"/>
      <c r="B370" s="32"/>
      <c r="C370" s="91"/>
      <c r="D370" s="91"/>
      <c r="E370" s="91"/>
    </row>
    <row r="371" spans="1:5" s="2" customFormat="1" x14ac:dyDescent="0.3">
      <c r="A371" s="90"/>
      <c r="B371" s="32"/>
      <c r="C371" s="91"/>
      <c r="D371" s="91"/>
      <c r="E371" s="91"/>
    </row>
    <row r="372" spans="1:5" s="2" customFormat="1" x14ac:dyDescent="0.3">
      <c r="A372" s="90"/>
      <c r="B372" s="32"/>
      <c r="C372" s="91"/>
      <c r="D372" s="91"/>
      <c r="E372" s="91"/>
    </row>
    <row r="373" spans="1:5" s="2" customFormat="1" x14ac:dyDescent="0.3">
      <c r="A373" s="90"/>
      <c r="B373" s="32"/>
      <c r="C373" s="91"/>
      <c r="D373" s="91"/>
      <c r="E373" s="91"/>
    </row>
    <row r="374" spans="1:5" s="2" customFormat="1" x14ac:dyDescent="0.3">
      <c r="A374" s="90"/>
      <c r="B374" s="32"/>
      <c r="C374" s="91"/>
      <c r="D374" s="91"/>
      <c r="E374" s="91"/>
    </row>
    <row r="375" spans="1:5" s="2" customFormat="1" x14ac:dyDescent="0.3">
      <c r="A375" s="90"/>
      <c r="B375" s="32"/>
      <c r="C375" s="91"/>
      <c r="D375" s="91"/>
      <c r="E375" s="91"/>
    </row>
    <row r="376" spans="1:5" s="2" customFormat="1" x14ac:dyDescent="0.3">
      <c r="A376" s="90"/>
      <c r="B376" s="32"/>
      <c r="C376" s="91"/>
      <c r="D376" s="91"/>
      <c r="E376" s="91"/>
    </row>
    <row r="377" spans="1:5" s="2" customFormat="1" x14ac:dyDescent="0.3">
      <c r="A377" s="90"/>
      <c r="B377" s="32"/>
      <c r="C377" s="91"/>
      <c r="D377" s="91"/>
      <c r="E377" s="91"/>
    </row>
    <row r="378" spans="1:5" s="2" customFormat="1" x14ac:dyDescent="0.3">
      <c r="A378" s="90"/>
      <c r="B378" s="32"/>
      <c r="C378" s="91"/>
      <c r="D378" s="91"/>
      <c r="E378" s="91"/>
    </row>
    <row r="379" spans="1:5" s="2" customFormat="1" x14ac:dyDescent="0.3">
      <c r="A379" s="90"/>
      <c r="B379" s="32"/>
      <c r="C379" s="91"/>
      <c r="D379" s="91"/>
      <c r="E379" s="91"/>
    </row>
    <row r="380" spans="1:5" s="2" customFormat="1" x14ac:dyDescent="0.3">
      <c r="A380" s="90"/>
      <c r="B380" s="32"/>
      <c r="C380" s="91"/>
      <c r="D380" s="91"/>
      <c r="E380" s="91"/>
    </row>
    <row r="381" spans="1:5" s="2" customFormat="1" x14ac:dyDescent="0.3">
      <c r="A381" s="90"/>
      <c r="B381" s="32"/>
      <c r="C381" s="91"/>
      <c r="D381" s="91"/>
      <c r="E381" s="91"/>
    </row>
    <row r="382" spans="1:5" s="2" customFormat="1" x14ac:dyDescent="0.3">
      <c r="A382" s="90"/>
      <c r="B382" s="32"/>
      <c r="C382" s="91"/>
      <c r="D382" s="91"/>
      <c r="E382" s="91"/>
    </row>
    <row r="383" spans="1:5" s="2" customFormat="1" x14ac:dyDescent="0.3">
      <c r="A383" s="90"/>
      <c r="B383" s="32"/>
      <c r="C383" s="91"/>
      <c r="D383" s="91"/>
      <c r="E383" s="91"/>
    </row>
    <row r="384" spans="1:5" s="2" customFormat="1" x14ac:dyDescent="0.3">
      <c r="A384" s="90"/>
      <c r="B384" s="32"/>
      <c r="C384" s="91"/>
      <c r="D384" s="91"/>
      <c r="E384" s="91"/>
    </row>
    <row r="385" spans="1:5" s="2" customFormat="1" x14ac:dyDescent="0.3">
      <c r="A385" s="90"/>
      <c r="B385" s="32"/>
      <c r="C385" s="91"/>
      <c r="D385" s="91"/>
      <c r="E385" s="91"/>
    </row>
    <row r="386" spans="1:5" s="2" customFormat="1" x14ac:dyDescent="0.3">
      <c r="A386" s="90"/>
      <c r="B386" s="32"/>
      <c r="C386" s="91"/>
      <c r="D386" s="91"/>
      <c r="E386" s="91"/>
    </row>
    <row r="387" spans="1:5" s="2" customFormat="1" x14ac:dyDescent="0.3">
      <c r="A387" s="90"/>
      <c r="B387" s="32"/>
      <c r="C387" s="91"/>
      <c r="D387" s="91"/>
      <c r="E387" s="91"/>
    </row>
    <row r="388" spans="1:5" s="2" customFormat="1" x14ac:dyDescent="0.3">
      <c r="A388" s="90"/>
      <c r="B388" s="32"/>
      <c r="C388" s="91"/>
      <c r="D388" s="91"/>
      <c r="E388" s="91"/>
    </row>
    <row r="389" spans="1:5" s="2" customFormat="1" x14ac:dyDescent="0.3">
      <c r="A389" s="90"/>
      <c r="B389" s="32"/>
      <c r="C389" s="91"/>
      <c r="D389" s="91"/>
      <c r="E389" s="91"/>
    </row>
    <row r="390" spans="1:5" s="2" customFormat="1" x14ac:dyDescent="0.3">
      <c r="A390" s="90"/>
      <c r="B390" s="32"/>
      <c r="C390" s="91"/>
      <c r="D390" s="91"/>
      <c r="E390" s="91"/>
    </row>
    <row r="391" spans="1:5" s="2" customFormat="1" x14ac:dyDescent="0.3">
      <c r="A391" s="90"/>
      <c r="B391" s="32"/>
      <c r="C391" s="91"/>
      <c r="D391" s="91"/>
      <c r="E391" s="91"/>
    </row>
    <row r="392" spans="1:5" s="2" customFormat="1" x14ac:dyDescent="0.3">
      <c r="A392" s="90"/>
      <c r="B392" s="32"/>
      <c r="C392" s="91"/>
      <c r="D392" s="91"/>
      <c r="E392" s="91"/>
    </row>
    <row r="393" spans="1:5" s="2" customFormat="1" x14ac:dyDescent="0.3">
      <c r="A393" s="90"/>
      <c r="B393" s="32"/>
      <c r="C393" s="91"/>
      <c r="D393" s="91"/>
      <c r="E393" s="91"/>
    </row>
    <row r="394" spans="1:5" s="2" customFormat="1" x14ac:dyDescent="0.3">
      <c r="A394" s="90"/>
      <c r="B394" s="32"/>
      <c r="C394" s="91"/>
      <c r="D394" s="91"/>
      <c r="E394" s="91"/>
    </row>
    <row r="395" spans="1:5" s="2" customFormat="1" x14ac:dyDescent="0.3">
      <c r="A395" s="90"/>
      <c r="B395" s="32"/>
      <c r="C395" s="91"/>
      <c r="D395" s="91"/>
      <c r="E395" s="91"/>
    </row>
    <row r="396" spans="1:5" s="2" customFormat="1" x14ac:dyDescent="0.3">
      <c r="A396" s="90"/>
      <c r="B396" s="32"/>
      <c r="C396" s="91"/>
      <c r="D396" s="91"/>
      <c r="E396" s="91"/>
    </row>
    <row r="397" spans="1:5" s="2" customFormat="1" x14ac:dyDescent="0.3">
      <c r="A397" s="90"/>
      <c r="B397" s="32"/>
      <c r="C397" s="91"/>
      <c r="D397" s="91"/>
      <c r="E397" s="91"/>
    </row>
    <row r="398" spans="1:5" s="2" customFormat="1" x14ac:dyDescent="0.3">
      <c r="A398" s="90"/>
      <c r="B398" s="32"/>
      <c r="C398" s="91"/>
      <c r="D398" s="91"/>
      <c r="E398" s="91"/>
    </row>
    <row r="399" spans="1:5" s="2" customFormat="1" x14ac:dyDescent="0.3">
      <c r="A399" s="90"/>
      <c r="B399" s="32"/>
      <c r="C399" s="91"/>
      <c r="D399" s="91"/>
      <c r="E399" s="91"/>
    </row>
    <row r="400" spans="1:5" s="2" customFormat="1" x14ac:dyDescent="0.3">
      <c r="A400" s="90"/>
      <c r="B400" s="32"/>
      <c r="C400" s="91"/>
      <c r="D400" s="91"/>
      <c r="E400" s="91"/>
    </row>
    <row r="401" spans="1:6" s="2" customFormat="1" x14ac:dyDescent="0.3">
      <c r="A401" s="90"/>
      <c r="B401" s="32"/>
      <c r="C401" s="91"/>
      <c r="D401" s="91"/>
      <c r="E401" s="91"/>
    </row>
    <row r="402" spans="1:6" s="2" customFormat="1" x14ac:dyDescent="0.3">
      <c r="A402" s="90"/>
      <c r="B402" s="32"/>
      <c r="C402" s="91"/>
      <c r="D402" s="91"/>
      <c r="E402" s="91"/>
      <c r="F402" s="1"/>
    </row>
    <row r="403" spans="1:6" s="2" customFormat="1" x14ac:dyDescent="0.3">
      <c r="A403" s="90"/>
      <c r="B403" s="32"/>
      <c r="C403" s="91"/>
      <c r="D403" s="91"/>
      <c r="E403" s="91"/>
      <c r="F403" s="1"/>
    </row>
    <row r="404" spans="1:6" s="2" customFormat="1" x14ac:dyDescent="0.3">
      <c r="A404" s="90"/>
      <c r="B404" s="32"/>
      <c r="C404" s="91"/>
      <c r="D404" s="91"/>
      <c r="E404" s="91"/>
    </row>
    <row r="405" spans="1:6" s="2" customFormat="1" x14ac:dyDescent="0.3">
      <c r="A405" s="90"/>
      <c r="B405" s="32"/>
      <c r="C405" s="91"/>
      <c r="D405" s="91"/>
      <c r="E405" s="91"/>
    </row>
    <row r="406" spans="1:6" s="2" customFormat="1" x14ac:dyDescent="0.3">
      <c r="A406" s="90"/>
      <c r="B406" s="32"/>
      <c r="C406" s="91"/>
      <c r="D406" s="91"/>
      <c r="E406" s="91"/>
    </row>
    <row r="407" spans="1:6" s="2" customFormat="1" x14ac:dyDescent="0.3">
      <c r="A407" s="90"/>
      <c r="B407" s="32"/>
      <c r="C407" s="91"/>
      <c r="D407" s="91"/>
      <c r="E407" s="91"/>
    </row>
    <row r="408" spans="1:6" s="2" customFormat="1" x14ac:dyDescent="0.3">
      <c r="A408" s="90"/>
      <c r="B408" s="32"/>
      <c r="C408" s="91"/>
      <c r="D408" s="91"/>
      <c r="E408" s="91"/>
    </row>
    <row r="409" spans="1:6" s="2" customFormat="1" x14ac:dyDescent="0.3">
      <c r="A409" s="90"/>
      <c r="B409" s="32"/>
      <c r="C409" s="91"/>
      <c r="D409" s="91"/>
      <c r="E409" s="91"/>
    </row>
    <row r="410" spans="1:6" s="2" customFormat="1" x14ac:dyDescent="0.3">
      <c r="A410" s="90"/>
      <c r="B410" s="32"/>
      <c r="C410" s="91"/>
      <c r="D410" s="91"/>
      <c r="E410" s="91"/>
    </row>
    <row r="411" spans="1:6" s="2" customFormat="1" x14ac:dyDescent="0.3">
      <c r="A411" s="90"/>
      <c r="B411" s="32"/>
      <c r="C411" s="91"/>
      <c r="D411" s="91"/>
      <c r="E411" s="91"/>
    </row>
    <row r="412" spans="1:6" s="2" customFormat="1" x14ac:dyDescent="0.3">
      <c r="A412" s="90"/>
      <c r="B412" s="32"/>
      <c r="C412" s="91"/>
      <c r="D412" s="91"/>
      <c r="E412" s="91"/>
    </row>
    <row r="413" spans="1:6" s="2" customFormat="1" x14ac:dyDescent="0.3">
      <c r="A413" s="90"/>
      <c r="B413" s="32"/>
      <c r="C413" s="91"/>
      <c r="D413" s="91"/>
      <c r="E413" s="91"/>
    </row>
    <row r="414" spans="1:6" s="2" customFormat="1" x14ac:dyDescent="0.3">
      <c r="A414" s="90"/>
      <c r="B414" s="32"/>
      <c r="C414" s="91"/>
      <c r="D414" s="91"/>
      <c r="E414" s="91"/>
    </row>
    <row r="415" spans="1:6" s="2" customFormat="1" x14ac:dyDescent="0.3">
      <c r="A415" s="90"/>
      <c r="B415" s="32"/>
      <c r="C415" s="91"/>
      <c r="D415" s="91"/>
      <c r="E415" s="91"/>
    </row>
    <row r="416" spans="1:6" s="2" customFormat="1" x14ac:dyDescent="0.3">
      <c r="A416" s="90"/>
      <c r="B416" s="32"/>
      <c r="C416" s="91"/>
      <c r="D416" s="91"/>
      <c r="E416" s="91"/>
    </row>
    <row r="417" spans="1:5" s="2" customFormat="1" x14ac:dyDescent="0.3">
      <c r="A417" s="90"/>
      <c r="B417" s="32"/>
      <c r="C417" s="91"/>
      <c r="D417" s="91"/>
      <c r="E417" s="91"/>
    </row>
    <row r="418" spans="1:5" s="2" customFormat="1" x14ac:dyDescent="0.3">
      <c r="A418" s="90"/>
      <c r="B418" s="32"/>
      <c r="C418" s="91"/>
      <c r="D418" s="91"/>
      <c r="E418" s="91"/>
    </row>
    <row r="419" spans="1:5" s="2" customFormat="1" x14ac:dyDescent="0.3">
      <c r="A419" s="90"/>
      <c r="B419" s="32"/>
      <c r="C419" s="91"/>
      <c r="D419" s="91"/>
      <c r="E419" s="91"/>
    </row>
    <row r="420" spans="1:5" s="2" customFormat="1" x14ac:dyDescent="0.3">
      <c r="A420" s="90"/>
      <c r="B420" s="32"/>
      <c r="C420" s="91"/>
      <c r="D420" s="91"/>
      <c r="E420" s="91"/>
    </row>
    <row r="421" spans="1:5" s="2" customFormat="1" x14ac:dyDescent="0.3">
      <c r="A421" s="90"/>
      <c r="B421" s="32"/>
      <c r="C421" s="91"/>
      <c r="D421" s="91"/>
      <c r="E421" s="91"/>
    </row>
    <row r="422" spans="1:5" s="2" customFormat="1" x14ac:dyDescent="0.3">
      <c r="A422" s="90"/>
      <c r="B422" s="32"/>
      <c r="C422" s="91"/>
      <c r="D422" s="91"/>
      <c r="E422" s="91"/>
    </row>
    <row r="423" spans="1:5" s="2" customFormat="1" x14ac:dyDescent="0.3">
      <c r="A423" s="90"/>
      <c r="B423" s="32"/>
      <c r="C423" s="91"/>
      <c r="D423" s="91"/>
      <c r="E423" s="91"/>
    </row>
    <row r="424" spans="1:5" s="2" customFormat="1" x14ac:dyDescent="0.3">
      <c r="A424" s="90"/>
      <c r="B424" s="32"/>
      <c r="C424" s="91"/>
      <c r="D424" s="91"/>
      <c r="E424" s="91"/>
    </row>
    <row r="425" spans="1:5" s="2" customFormat="1" x14ac:dyDescent="0.3">
      <c r="A425" s="90"/>
      <c r="B425" s="32"/>
      <c r="C425" s="91"/>
      <c r="D425" s="91"/>
      <c r="E425" s="91"/>
    </row>
    <row r="426" spans="1:5" s="2" customFormat="1" x14ac:dyDescent="0.3">
      <c r="A426" s="90"/>
      <c r="B426" s="32"/>
      <c r="C426" s="91"/>
      <c r="D426" s="91"/>
      <c r="E426" s="91"/>
    </row>
    <row r="427" spans="1:5" s="2" customFormat="1" x14ac:dyDescent="0.3">
      <c r="A427" s="90"/>
      <c r="B427" s="32"/>
      <c r="C427" s="91"/>
      <c r="D427" s="91"/>
      <c r="E427" s="91"/>
    </row>
    <row r="428" spans="1:5" s="2" customFormat="1" x14ac:dyDescent="0.3">
      <c r="A428" s="90"/>
      <c r="B428" s="32"/>
      <c r="C428" s="91"/>
      <c r="D428" s="91"/>
      <c r="E428" s="91"/>
    </row>
    <row r="429" spans="1:5" s="2" customFormat="1" x14ac:dyDescent="0.3">
      <c r="A429" s="90"/>
      <c r="B429" s="32"/>
      <c r="C429" s="91"/>
      <c r="D429" s="91"/>
      <c r="E429" s="91"/>
    </row>
    <row r="430" spans="1:5" s="2" customFormat="1" x14ac:dyDescent="0.3">
      <c r="A430" s="90"/>
      <c r="B430" s="32"/>
      <c r="C430" s="91"/>
      <c r="D430" s="91"/>
      <c r="E430" s="91"/>
    </row>
    <row r="431" spans="1:5" s="2" customFormat="1" x14ac:dyDescent="0.3">
      <c r="A431" s="90"/>
      <c r="B431" s="32"/>
      <c r="C431" s="91"/>
      <c r="D431" s="91"/>
      <c r="E431" s="91"/>
    </row>
    <row r="432" spans="1:5" s="2" customFormat="1" x14ac:dyDescent="0.3">
      <c r="A432" s="90"/>
      <c r="B432" s="32"/>
      <c r="C432" s="91"/>
      <c r="D432" s="91"/>
      <c r="E432" s="91"/>
    </row>
    <row r="433" spans="1:5" s="2" customFormat="1" x14ac:dyDescent="0.3">
      <c r="A433" s="90"/>
      <c r="B433" s="32"/>
      <c r="C433" s="91"/>
      <c r="D433" s="91"/>
      <c r="E433" s="91"/>
    </row>
    <row r="434" spans="1:5" s="2" customFormat="1" x14ac:dyDescent="0.3">
      <c r="A434" s="90"/>
      <c r="B434" s="32"/>
      <c r="C434" s="91"/>
      <c r="D434" s="91"/>
      <c r="E434" s="91"/>
    </row>
    <row r="435" spans="1:5" s="2" customFormat="1" x14ac:dyDescent="0.3">
      <c r="A435" s="90"/>
      <c r="B435" s="32"/>
      <c r="C435" s="91"/>
      <c r="D435" s="91"/>
      <c r="E435" s="91"/>
    </row>
    <row r="436" spans="1:5" s="2" customFormat="1" x14ac:dyDescent="0.3">
      <c r="A436" s="90"/>
      <c r="B436" s="32"/>
      <c r="C436" s="91"/>
      <c r="D436" s="91"/>
      <c r="E436" s="91"/>
    </row>
    <row r="437" spans="1:5" s="2" customFormat="1" x14ac:dyDescent="0.3">
      <c r="A437" s="90"/>
      <c r="B437" s="32"/>
      <c r="C437" s="91"/>
      <c r="D437" s="91"/>
      <c r="E437" s="91"/>
    </row>
    <row r="438" spans="1:5" s="2" customFormat="1" x14ac:dyDescent="0.3">
      <c r="A438" s="90"/>
      <c r="B438" s="32"/>
      <c r="C438" s="91"/>
      <c r="D438" s="91"/>
      <c r="E438" s="91"/>
    </row>
    <row r="439" spans="1:5" s="2" customFormat="1" x14ac:dyDescent="0.3">
      <c r="A439" s="90"/>
      <c r="B439" s="32"/>
      <c r="C439" s="91"/>
      <c r="D439" s="91"/>
      <c r="E439" s="91"/>
    </row>
    <row r="440" spans="1:5" s="2" customFormat="1" x14ac:dyDescent="0.3">
      <c r="A440" s="90"/>
      <c r="B440" s="32"/>
      <c r="C440" s="91"/>
      <c r="D440" s="91"/>
      <c r="E440" s="91"/>
    </row>
    <row r="441" spans="1:5" s="2" customFormat="1" x14ac:dyDescent="0.3">
      <c r="A441" s="90"/>
      <c r="B441" s="32"/>
      <c r="C441" s="91"/>
      <c r="D441" s="91"/>
      <c r="E441" s="91"/>
    </row>
    <row r="442" spans="1:5" s="2" customFormat="1" x14ac:dyDescent="0.3">
      <c r="A442" s="90"/>
      <c r="B442" s="32"/>
      <c r="C442" s="91"/>
      <c r="D442" s="91"/>
      <c r="E442" s="91"/>
    </row>
    <row r="443" spans="1:5" s="2" customFormat="1" x14ac:dyDescent="0.3">
      <c r="A443" s="90"/>
      <c r="B443" s="32"/>
      <c r="C443" s="91"/>
      <c r="D443" s="91"/>
      <c r="E443" s="91"/>
    </row>
    <row r="444" spans="1:5" s="2" customFormat="1" x14ac:dyDescent="0.3">
      <c r="A444" s="90"/>
      <c r="B444" s="32"/>
      <c r="C444" s="91"/>
      <c r="D444" s="91"/>
      <c r="E444" s="91"/>
    </row>
    <row r="445" spans="1:5" s="2" customFormat="1" x14ac:dyDescent="0.3">
      <c r="A445" s="90"/>
      <c r="B445" s="32"/>
      <c r="C445" s="91"/>
      <c r="D445" s="91"/>
      <c r="E445" s="91"/>
    </row>
    <row r="446" spans="1:5" s="2" customFormat="1" x14ac:dyDescent="0.3">
      <c r="A446" s="90"/>
      <c r="B446" s="32"/>
      <c r="C446" s="91"/>
      <c r="D446" s="91"/>
      <c r="E446" s="91"/>
    </row>
    <row r="447" spans="1:5" s="2" customFormat="1" x14ac:dyDescent="0.3">
      <c r="A447" s="90"/>
      <c r="B447" s="32"/>
      <c r="C447" s="91"/>
      <c r="D447" s="91"/>
      <c r="E447" s="91"/>
    </row>
    <row r="448" spans="1:5" s="2" customFormat="1" x14ac:dyDescent="0.3">
      <c r="A448" s="90"/>
      <c r="B448" s="32"/>
      <c r="C448" s="91"/>
      <c r="D448" s="91"/>
      <c r="E448" s="91"/>
    </row>
    <row r="449" spans="1:5" s="2" customFormat="1" x14ac:dyDescent="0.3">
      <c r="A449" s="90"/>
      <c r="B449" s="32"/>
      <c r="C449" s="91"/>
      <c r="D449" s="91"/>
      <c r="E449" s="91"/>
    </row>
    <row r="450" spans="1:5" s="2" customFormat="1" x14ac:dyDescent="0.3">
      <c r="A450" s="90"/>
      <c r="B450" s="32"/>
      <c r="C450" s="91"/>
      <c r="D450" s="91"/>
      <c r="E450" s="91"/>
    </row>
    <row r="451" spans="1:5" s="2" customFormat="1" x14ac:dyDescent="0.3">
      <c r="A451" s="90"/>
      <c r="B451" s="32"/>
      <c r="C451" s="91"/>
      <c r="D451" s="91"/>
      <c r="E451" s="91"/>
    </row>
    <row r="452" spans="1:5" s="2" customFormat="1" x14ac:dyDescent="0.3">
      <c r="A452" s="90"/>
      <c r="B452" s="32"/>
      <c r="C452" s="91"/>
      <c r="D452" s="91"/>
      <c r="E452" s="91"/>
    </row>
    <row r="453" spans="1:5" s="2" customFormat="1" x14ac:dyDescent="0.3">
      <c r="A453" s="90"/>
      <c r="B453" s="32"/>
      <c r="C453" s="91"/>
      <c r="D453" s="91"/>
      <c r="E453" s="91"/>
    </row>
    <row r="454" spans="1:5" s="2" customFormat="1" x14ac:dyDescent="0.3">
      <c r="A454" s="90"/>
      <c r="B454" s="32"/>
      <c r="C454" s="91"/>
      <c r="D454" s="91"/>
      <c r="E454" s="91"/>
    </row>
    <row r="455" spans="1:5" s="2" customFormat="1" x14ac:dyDescent="0.3">
      <c r="A455" s="90"/>
      <c r="B455" s="32"/>
      <c r="C455" s="91"/>
      <c r="D455" s="91"/>
      <c r="E455" s="91"/>
    </row>
    <row r="456" spans="1:5" s="2" customFormat="1" x14ac:dyDescent="0.3">
      <c r="A456" s="90"/>
      <c r="B456" s="32"/>
      <c r="C456" s="91"/>
      <c r="D456" s="91"/>
      <c r="E456" s="91"/>
    </row>
    <row r="457" spans="1:5" s="2" customFormat="1" x14ac:dyDescent="0.3">
      <c r="A457" s="90"/>
      <c r="B457" s="32"/>
      <c r="C457" s="91"/>
      <c r="D457" s="91"/>
      <c r="E457" s="91"/>
    </row>
    <row r="458" spans="1:5" s="2" customFormat="1" x14ac:dyDescent="0.3">
      <c r="A458" s="90"/>
      <c r="B458" s="32"/>
      <c r="C458" s="91"/>
      <c r="D458" s="91"/>
      <c r="E458" s="91"/>
    </row>
    <row r="459" spans="1:5" s="2" customFormat="1" x14ac:dyDescent="0.3">
      <c r="A459" s="90"/>
      <c r="B459" s="32"/>
      <c r="C459" s="91"/>
      <c r="D459" s="91"/>
      <c r="E459" s="91"/>
    </row>
    <row r="460" spans="1:5" s="2" customFormat="1" x14ac:dyDescent="0.3">
      <c r="A460" s="90"/>
      <c r="B460" s="32"/>
      <c r="C460" s="91"/>
      <c r="D460" s="91"/>
      <c r="E460" s="91"/>
    </row>
    <row r="461" spans="1:5" s="2" customFormat="1" x14ac:dyDescent="0.3">
      <c r="A461" s="90"/>
      <c r="B461" s="32"/>
      <c r="C461" s="91"/>
      <c r="D461" s="91"/>
      <c r="E461" s="91"/>
    </row>
    <row r="462" spans="1:5" s="2" customFormat="1" x14ac:dyDescent="0.3">
      <c r="A462" s="90"/>
      <c r="B462" s="32"/>
      <c r="C462" s="91"/>
      <c r="D462" s="91"/>
      <c r="E462" s="91"/>
    </row>
    <row r="463" spans="1:5" s="2" customFormat="1" x14ac:dyDescent="0.3">
      <c r="A463" s="90"/>
      <c r="B463" s="32"/>
      <c r="C463" s="91"/>
      <c r="D463" s="91"/>
      <c r="E463" s="91"/>
    </row>
    <row r="464" spans="1:5" s="2" customFormat="1" x14ac:dyDescent="0.3">
      <c r="A464" s="90"/>
      <c r="B464" s="32"/>
      <c r="C464" s="91"/>
      <c r="D464" s="91"/>
      <c r="E464" s="91"/>
    </row>
    <row r="465" spans="1:5" s="2" customFormat="1" x14ac:dyDescent="0.3">
      <c r="A465" s="90"/>
      <c r="B465" s="32"/>
      <c r="C465" s="91"/>
      <c r="D465" s="91"/>
      <c r="E465" s="91"/>
    </row>
    <row r="466" spans="1:5" s="2" customFormat="1" x14ac:dyDescent="0.3">
      <c r="A466" s="90"/>
      <c r="B466" s="32"/>
      <c r="C466" s="91"/>
      <c r="D466" s="91"/>
      <c r="E466" s="91"/>
    </row>
    <row r="467" spans="1:5" s="2" customFormat="1" x14ac:dyDescent="0.3">
      <c r="A467" s="90"/>
      <c r="B467" s="32"/>
      <c r="C467" s="91"/>
      <c r="D467" s="91"/>
      <c r="E467" s="91"/>
    </row>
    <row r="468" spans="1:5" s="2" customFormat="1" x14ac:dyDescent="0.3">
      <c r="A468" s="90"/>
      <c r="B468" s="32"/>
      <c r="C468" s="91"/>
      <c r="D468" s="91"/>
      <c r="E468" s="91"/>
    </row>
    <row r="469" spans="1:5" s="2" customFormat="1" x14ac:dyDescent="0.3">
      <c r="A469" s="90"/>
      <c r="B469" s="32"/>
      <c r="C469" s="91"/>
      <c r="D469" s="91"/>
      <c r="E469" s="91"/>
    </row>
    <row r="470" spans="1:5" s="2" customFormat="1" x14ac:dyDescent="0.3">
      <c r="A470" s="90"/>
      <c r="B470" s="32"/>
      <c r="C470" s="91"/>
      <c r="D470" s="91"/>
      <c r="E470" s="91"/>
    </row>
    <row r="471" spans="1:5" s="2" customFormat="1" x14ac:dyDescent="0.3">
      <c r="A471" s="90"/>
      <c r="B471" s="32"/>
      <c r="C471" s="91"/>
      <c r="D471" s="91"/>
      <c r="E471" s="91"/>
    </row>
    <row r="472" spans="1:5" s="2" customFormat="1" x14ac:dyDescent="0.3">
      <c r="A472" s="90"/>
      <c r="B472" s="32"/>
      <c r="C472" s="91"/>
      <c r="D472" s="91"/>
      <c r="E472" s="91"/>
    </row>
    <row r="473" spans="1:5" s="2" customFormat="1" x14ac:dyDescent="0.3">
      <c r="A473" s="90"/>
      <c r="B473" s="32"/>
      <c r="C473" s="91"/>
      <c r="D473" s="91"/>
      <c r="E473" s="91"/>
    </row>
    <row r="474" spans="1:5" s="2" customFormat="1" x14ac:dyDescent="0.3">
      <c r="A474" s="90"/>
      <c r="B474" s="32"/>
      <c r="C474" s="91"/>
      <c r="D474" s="91"/>
      <c r="E474" s="91"/>
    </row>
    <row r="475" spans="1:5" s="2" customFormat="1" x14ac:dyDescent="0.3">
      <c r="A475" s="90"/>
      <c r="B475" s="32"/>
      <c r="C475" s="91"/>
      <c r="D475" s="91"/>
      <c r="E475" s="91"/>
    </row>
    <row r="476" spans="1:5" s="2" customFormat="1" x14ac:dyDescent="0.3">
      <c r="A476" s="90"/>
      <c r="B476" s="32"/>
      <c r="C476" s="91"/>
      <c r="D476" s="91"/>
      <c r="E476" s="91"/>
    </row>
    <row r="477" spans="1:5" s="2" customFormat="1" x14ac:dyDescent="0.3">
      <c r="A477" s="90"/>
      <c r="B477" s="32"/>
      <c r="C477" s="91"/>
      <c r="D477" s="91"/>
      <c r="E477" s="91"/>
    </row>
    <row r="478" spans="1:5" s="2" customFormat="1" x14ac:dyDescent="0.3">
      <c r="A478" s="90"/>
      <c r="B478" s="32"/>
      <c r="C478" s="91"/>
      <c r="D478" s="91"/>
      <c r="E478" s="91"/>
    </row>
    <row r="479" spans="1:5" s="2" customFormat="1" x14ac:dyDescent="0.3">
      <c r="A479" s="90"/>
      <c r="B479" s="32"/>
      <c r="C479" s="91"/>
      <c r="D479" s="91"/>
      <c r="E479" s="91"/>
    </row>
    <row r="480" spans="1:5" s="2" customFormat="1" x14ac:dyDescent="0.3">
      <c r="A480" s="90"/>
      <c r="B480" s="32"/>
      <c r="C480" s="91"/>
      <c r="D480" s="91"/>
      <c r="E480" s="91"/>
    </row>
    <row r="481" spans="1:5" s="2" customFormat="1" x14ac:dyDescent="0.3">
      <c r="A481" s="90"/>
      <c r="B481" s="32"/>
      <c r="C481" s="91"/>
      <c r="D481" s="91"/>
      <c r="E481" s="91"/>
    </row>
    <row r="482" spans="1:5" s="2" customFormat="1" x14ac:dyDescent="0.3">
      <c r="A482" s="90"/>
      <c r="B482" s="32"/>
      <c r="C482" s="91"/>
      <c r="D482" s="91"/>
      <c r="E482" s="91"/>
    </row>
    <row r="483" spans="1:5" s="2" customFormat="1" x14ac:dyDescent="0.3">
      <c r="A483" s="90"/>
      <c r="B483" s="32"/>
      <c r="C483" s="91"/>
      <c r="D483" s="91"/>
      <c r="E483" s="91"/>
    </row>
    <row r="484" spans="1:5" s="2" customFormat="1" x14ac:dyDescent="0.3">
      <c r="A484" s="90"/>
      <c r="B484" s="32"/>
      <c r="C484" s="91"/>
      <c r="D484" s="91"/>
      <c r="E484" s="91"/>
    </row>
    <row r="485" spans="1:5" s="2" customFormat="1" x14ac:dyDescent="0.3">
      <c r="A485" s="90"/>
      <c r="B485" s="32"/>
      <c r="C485" s="91"/>
      <c r="D485" s="91"/>
      <c r="E485" s="91"/>
    </row>
    <row r="486" spans="1:5" s="2" customFormat="1" x14ac:dyDescent="0.3">
      <c r="A486" s="90"/>
      <c r="B486" s="32"/>
      <c r="C486" s="91"/>
      <c r="D486" s="91"/>
      <c r="E486" s="91"/>
    </row>
    <row r="487" spans="1:5" s="2" customFormat="1" x14ac:dyDescent="0.3">
      <c r="A487" s="90"/>
      <c r="B487" s="32"/>
      <c r="C487" s="91"/>
      <c r="D487" s="91"/>
      <c r="E487" s="91"/>
    </row>
    <row r="488" spans="1:5" s="2" customFormat="1" x14ac:dyDescent="0.3">
      <c r="A488" s="90"/>
      <c r="B488" s="32"/>
      <c r="C488" s="91"/>
      <c r="D488" s="91"/>
      <c r="E488" s="91"/>
    </row>
    <row r="489" spans="1:5" s="2" customFormat="1" x14ac:dyDescent="0.3">
      <c r="A489" s="90"/>
      <c r="B489" s="32"/>
      <c r="C489" s="91"/>
      <c r="D489" s="91"/>
      <c r="E489" s="91"/>
    </row>
    <row r="490" spans="1:5" s="2" customFormat="1" x14ac:dyDescent="0.3">
      <c r="A490" s="90"/>
      <c r="B490" s="32"/>
      <c r="C490" s="91"/>
      <c r="D490" s="91"/>
      <c r="E490" s="91"/>
    </row>
    <row r="491" spans="1:5" s="2" customFormat="1" x14ac:dyDescent="0.3">
      <c r="A491" s="90"/>
      <c r="B491" s="32"/>
      <c r="C491" s="91"/>
      <c r="D491" s="91"/>
      <c r="E491" s="91"/>
    </row>
    <row r="492" spans="1:5" s="2" customFormat="1" x14ac:dyDescent="0.3">
      <c r="A492" s="90"/>
      <c r="B492" s="32"/>
      <c r="C492" s="91"/>
      <c r="D492" s="91"/>
      <c r="E492" s="91"/>
    </row>
    <row r="493" spans="1:5" s="2" customFormat="1" x14ac:dyDescent="0.3">
      <c r="A493" s="90"/>
      <c r="B493" s="32"/>
      <c r="C493" s="91"/>
      <c r="D493" s="91"/>
      <c r="E493" s="91"/>
    </row>
    <row r="494" spans="1:5" s="2" customFormat="1" x14ac:dyDescent="0.3">
      <c r="A494" s="90"/>
      <c r="B494" s="32"/>
      <c r="C494" s="91"/>
      <c r="D494" s="91"/>
      <c r="E494" s="91"/>
    </row>
    <row r="495" spans="1:5" s="2" customFormat="1" x14ac:dyDescent="0.3">
      <c r="A495" s="90"/>
      <c r="B495" s="32"/>
      <c r="C495" s="91"/>
      <c r="D495" s="91"/>
      <c r="E495" s="91"/>
    </row>
    <row r="496" spans="1:5" s="2" customFormat="1" x14ac:dyDescent="0.3">
      <c r="A496" s="90"/>
      <c r="B496" s="32"/>
      <c r="C496" s="91"/>
      <c r="D496" s="91"/>
      <c r="E496" s="91"/>
    </row>
    <row r="497" spans="1:5" s="2" customFormat="1" x14ac:dyDescent="0.3">
      <c r="A497" s="90"/>
      <c r="B497" s="32"/>
      <c r="C497" s="91"/>
      <c r="D497" s="91"/>
      <c r="E497" s="91"/>
    </row>
    <row r="498" spans="1:5" s="2" customFormat="1" x14ac:dyDescent="0.3">
      <c r="A498" s="90"/>
      <c r="B498" s="32"/>
      <c r="C498" s="91"/>
      <c r="D498" s="91"/>
      <c r="E498" s="91"/>
    </row>
    <row r="499" spans="1:5" s="2" customFormat="1" x14ac:dyDescent="0.3">
      <c r="A499" s="90"/>
      <c r="B499" s="32"/>
      <c r="C499" s="91"/>
      <c r="D499" s="91"/>
      <c r="E499" s="91"/>
    </row>
    <row r="500" spans="1:5" s="2" customFormat="1" x14ac:dyDescent="0.3">
      <c r="A500" s="90"/>
      <c r="B500" s="32"/>
      <c r="C500" s="91"/>
      <c r="D500" s="91"/>
      <c r="E500" s="91"/>
    </row>
    <row r="501" spans="1:5" s="2" customFormat="1" x14ac:dyDescent="0.3">
      <c r="A501" s="90"/>
      <c r="B501" s="32"/>
      <c r="C501" s="91"/>
      <c r="D501" s="91"/>
      <c r="E501" s="91"/>
    </row>
    <row r="502" spans="1:5" s="2" customFormat="1" x14ac:dyDescent="0.3">
      <c r="A502" s="90"/>
      <c r="B502" s="32"/>
      <c r="C502" s="91"/>
      <c r="D502" s="91"/>
      <c r="E502" s="91"/>
    </row>
    <row r="503" spans="1:5" s="2" customFormat="1" x14ac:dyDescent="0.3">
      <c r="A503" s="90"/>
      <c r="B503" s="32"/>
      <c r="C503" s="91"/>
      <c r="D503" s="91"/>
      <c r="E503" s="91"/>
    </row>
    <row r="504" spans="1:5" s="2" customFormat="1" x14ac:dyDescent="0.3">
      <c r="A504" s="90"/>
      <c r="B504" s="32"/>
      <c r="C504" s="91"/>
      <c r="D504" s="91"/>
      <c r="E504" s="91"/>
    </row>
    <row r="505" spans="1:5" s="2" customFormat="1" x14ac:dyDescent="0.3">
      <c r="A505" s="90"/>
      <c r="B505" s="32"/>
      <c r="C505" s="91"/>
      <c r="D505" s="91"/>
      <c r="E505" s="91"/>
    </row>
    <row r="506" spans="1:5" s="2" customFormat="1" x14ac:dyDescent="0.3">
      <c r="A506" s="90"/>
      <c r="B506" s="32"/>
      <c r="C506" s="91"/>
      <c r="D506" s="91"/>
      <c r="E506" s="91"/>
    </row>
    <row r="507" spans="1:5" s="2" customFormat="1" x14ac:dyDescent="0.3">
      <c r="A507" s="90"/>
      <c r="B507" s="32"/>
      <c r="C507" s="91"/>
      <c r="D507" s="91"/>
      <c r="E507" s="91"/>
    </row>
    <row r="508" spans="1:5" s="2" customFormat="1" x14ac:dyDescent="0.3">
      <c r="A508" s="90"/>
      <c r="B508" s="32"/>
      <c r="C508" s="91"/>
      <c r="D508" s="91"/>
      <c r="E508" s="91"/>
    </row>
    <row r="509" spans="1:5" s="2" customFormat="1" x14ac:dyDescent="0.3">
      <c r="A509" s="90"/>
      <c r="B509" s="32"/>
      <c r="C509" s="91"/>
      <c r="D509" s="91"/>
      <c r="E509" s="91"/>
    </row>
    <row r="510" spans="1:5" s="2" customFormat="1" x14ac:dyDescent="0.3">
      <c r="A510" s="90"/>
      <c r="B510" s="32"/>
      <c r="C510" s="91"/>
      <c r="D510" s="91"/>
      <c r="E510" s="91"/>
    </row>
    <row r="511" spans="1:5" s="2" customFormat="1" x14ac:dyDescent="0.3">
      <c r="A511" s="90"/>
      <c r="B511" s="32"/>
      <c r="C511" s="91"/>
      <c r="D511" s="91"/>
      <c r="E511" s="91"/>
    </row>
    <row r="512" spans="1:5" s="2" customFormat="1" x14ac:dyDescent="0.3">
      <c r="A512" s="90"/>
      <c r="B512" s="32"/>
      <c r="C512" s="91"/>
      <c r="D512" s="91"/>
      <c r="E512" s="91"/>
    </row>
    <row r="513" spans="1:5" s="2" customFormat="1" x14ac:dyDescent="0.3">
      <c r="A513" s="90"/>
      <c r="B513" s="32"/>
      <c r="C513" s="91"/>
      <c r="D513" s="91"/>
      <c r="E513" s="91"/>
    </row>
    <row r="514" spans="1:5" s="2" customFormat="1" x14ac:dyDescent="0.3">
      <c r="A514" s="90"/>
      <c r="B514" s="32"/>
      <c r="C514" s="91"/>
      <c r="D514" s="91"/>
      <c r="E514" s="91"/>
    </row>
    <row r="515" spans="1:5" s="2" customFormat="1" x14ac:dyDescent="0.3">
      <c r="A515" s="90"/>
      <c r="B515" s="32"/>
      <c r="C515" s="91"/>
      <c r="D515" s="91"/>
      <c r="E515" s="91"/>
    </row>
    <row r="516" spans="1:5" s="2" customFormat="1" x14ac:dyDescent="0.3">
      <c r="A516" s="90"/>
      <c r="B516" s="32"/>
      <c r="C516" s="91"/>
      <c r="D516" s="91"/>
      <c r="E516" s="91"/>
    </row>
    <row r="517" spans="1:5" s="2" customFormat="1" x14ac:dyDescent="0.3">
      <c r="A517" s="90"/>
      <c r="B517" s="32"/>
      <c r="C517" s="91"/>
      <c r="D517" s="91"/>
      <c r="E517" s="91"/>
    </row>
    <row r="518" spans="1:5" s="2" customFormat="1" x14ac:dyDescent="0.3">
      <c r="A518" s="90"/>
      <c r="B518" s="32"/>
      <c r="C518" s="91"/>
      <c r="D518" s="91"/>
      <c r="E518" s="91"/>
    </row>
    <row r="519" spans="1:5" s="2" customFormat="1" x14ac:dyDescent="0.3">
      <c r="A519" s="90"/>
      <c r="B519" s="32"/>
      <c r="C519" s="91"/>
      <c r="D519" s="91"/>
      <c r="E519" s="91"/>
    </row>
    <row r="520" spans="1:5" s="2" customFormat="1" x14ac:dyDescent="0.3">
      <c r="A520" s="90"/>
      <c r="B520" s="32"/>
      <c r="C520" s="91"/>
      <c r="D520" s="91"/>
      <c r="E520" s="91"/>
    </row>
    <row r="521" spans="1:5" s="2" customFormat="1" x14ac:dyDescent="0.3">
      <c r="A521" s="90"/>
      <c r="B521" s="32"/>
      <c r="C521" s="91"/>
      <c r="D521" s="91"/>
      <c r="E521" s="91"/>
    </row>
    <row r="522" spans="1:5" s="2" customFormat="1" x14ac:dyDescent="0.3">
      <c r="A522" s="90"/>
      <c r="B522" s="32"/>
      <c r="C522" s="91"/>
      <c r="D522" s="91"/>
      <c r="E522" s="91"/>
    </row>
    <row r="523" spans="1:5" s="2" customFormat="1" x14ac:dyDescent="0.3">
      <c r="A523" s="90"/>
      <c r="B523" s="32"/>
      <c r="C523" s="91"/>
      <c r="D523" s="91"/>
      <c r="E523" s="91"/>
    </row>
    <row r="524" spans="1:5" x14ac:dyDescent="0.3">
      <c r="A524" s="90"/>
      <c r="B524" s="32"/>
      <c r="C524" s="91"/>
      <c r="D524" s="91"/>
      <c r="E524" s="91"/>
    </row>
    <row r="525" spans="1:5" x14ac:dyDescent="0.3">
      <c r="A525" s="90"/>
      <c r="B525" s="32"/>
      <c r="C525" s="91"/>
      <c r="D525" s="91"/>
      <c r="E525" s="91"/>
    </row>
    <row r="526" spans="1:5" x14ac:dyDescent="0.3">
      <c r="A526" s="90"/>
      <c r="B526" s="32"/>
      <c r="C526" s="91"/>
      <c r="D526" s="91"/>
      <c r="E526" s="91"/>
    </row>
    <row r="527" spans="1:5" x14ac:dyDescent="0.3">
      <c r="A527" s="90"/>
      <c r="B527" s="32"/>
      <c r="C527" s="91"/>
      <c r="D527" s="91"/>
      <c r="E527" s="91"/>
    </row>
    <row r="528" spans="1:5" x14ac:dyDescent="0.3">
      <c r="A528" s="90"/>
      <c r="B528" s="32"/>
      <c r="C528" s="91"/>
      <c r="D528" s="91"/>
      <c r="E528" s="91"/>
    </row>
    <row r="529" spans="1:5" x14ac:dyDescent="0.3">
      <c r="A529" s="90"/>
      <c r="B529" s="32"/>
      <c r="C529" s="91"/>
      <c r="D529" s="91"/>
      <c r="E529" s="91"/>
    </row>
    <row r="530" spans="1:5" x14ac:dyDescent="0.3">
      <c r="A530" s="90"/>
      <c r="B530" s="32"/>
      <c r="C530" s="91"/>
      <c r="D530" s="91"/>
      <c r="E530" s="91"/>
    </row>
    <row r="531" spans="1:5" x14ac:dyDescent="0.3">
      <c r="A531" s="90"/>
      <c r="B531" s="32"/>
      <c r="C531" s="91"/>
      <c r="D531" s="91"/>
      <c r="E531" s="91"/>
    </row>
    <row r="532" spans="1:5" x14ac:dyDescent="0.3">
      <c r="A532" s="90"/>
      <c r="B532" s="32"/>
      <c r="C532" s="91"/>
      <c r="D532" s="91"/>
      <c r="E532" s="91"/>
    </row>
    <row r="533" spans="1:5" x14ac:dyDescent="0.3">
      <c r="A533" s="90"/>
      <c r="B533" s="32"/>
      <c r="C533" s="91"/>
      <c r="D533" s="91"/>
      <c r="E533" s="91"/>
    </row>
    <row r="534" spans="1:5" x14ac:dyDescent="0.3">
      <c r="A534" s="90"/>
      <c r="B534" s="32"/>
      <c r="C534" s="91"/>
      <c r="D534" s="91"/>
      <c r="E534" s="91"/>
    </row>
    <row r="535" spans="1:5" x14ac:dyDescent="0.3">
      <c r="A535" s="90"/>
      <c r="B535" s="32"/>
      <c r="C535" s="91"/>
      <c r="D535" s="91"/>
      <c r="E535" s="91"/>
    </row>
    <row r="536" spans="1:5" x14ac:dyDescent="0.3">
      <c r="A536" s="90"/>
      <c r="B536" s="32"/>
      <c r="C536" s="91"/>
      <c r="D536" s="91"/>
      <c r="E536" s="91"/>
    </row>
    <row r="537" spans="1:5" x14ac:dyDescent="0.3">
      <c r="A537" s="90"/>
      <c r="B537" s="32"/>
      <c r="C537" s="91"/>
      <c r="D537" s="91"/>
      <c r="E537" s="91"/>
    </row>
    <row r="538" spans="1:5" x14ac:dyDescent="0.3">
      <c r="A538" s="90"/>
      <c r="B538" s="32"/>
      <c r="C538" s="91"/>
      <c r="D538" s="91"/>
      <c r="E538" s="91"/>
    </row>
    <row r="539" spans="1:5" x14ac:dyDescent="0.3">
      <c r="A539" s="90"/>
      <c r="B539" s="32"/>
      <c r="C539" s="91"/>
      <c r="D539" s="91"/>
      <c r="E539" s="91"/>
    </row>
    <row r="540" spans="1:5" x14ac:dyDescent="0.3">
      <c r="A540" s="90"/>
      <c r="B540" s="32"/>
      <c r="C540" s="91"/>
      <c r="D540" s="91"/>
      <c r="E540" s="91"/>
    </row>
    <row r="541" spans="1:5" x14ac:dyDescent="0.3">
      <c r="A541" s="90"/>
      <c r="B541" s="32"/>
      <c r="C541" s="91"/>
      <c r="D541" s="91"/>
      <c r="E541" s="91"/>
    </row>
    <row r="542" spans="1:5" x14ac:dyDescent="0.3">
      <c r="A542" s="90"/>
      <c r="B542" s="32"/>
      <c r="C542" s="91"/>
      <c r="D542" s="91"/>
      <c r="E542" s="91"/>
    </row>
    <row r="543" spans="1:5" x14ac:dyDescent="0.3">
      <c r="A543" s="90"/>
      <c r="B543" s="32"/>
      <c r="C543" s="91"/>
      <c r="D543" s="91"/>
      <c r="E543" s="91"/>
    </row>
    <row r="544" spans="1:5" x14ac:dyDescent="0.3">
      <c r="A544" s="90"/>
      <c r="B544" s="32"/>
      <c r="C544" s="91"/>
      <c r="D544" s="91"/>
      <c r="E544" s="91"/>
    </row>
    <row r="545" spans="1:1" x14ac:dyDescent="0.3">
      <c r="A545" s="8"/>
    </row>
    <row r="546" spans="1:1" x14ac:dyDescent="0.3">
      <c r="A546" s="8"/>
    </row>
    <row r="547" spans="1:1" x14ac:dyDescent="0.3">
      <c r="A547" s="8"/>
    </row>
    <row r="548" spans="1:1" x14ac:dyDescent="0.3">
      <c r="A548" s="8"/>
    </row>
  </sheetData>
  <autoFilter ref="A5:G5"/>
  <mergeCells count="3">
    <mergeCell ref="A3:E3"/>
    <mergeCell ref="A2:E2"/>
    <mergeCell ref="A1:E1"/>
  </mergeCells>
  <pageMargins left="0.59055118110236227" right="0.39370078740157483" top="0.78740157480314965" bottom="0.78740157480314965" header="0.51181102362204722" footer="0.51181102362204722"/>
  <pageSetup paperSize="9" scale="6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 2025-2027</vt:lpstr>
      <vt:lpstr>'ДОХОДЫ  2025-2027'!Заголовки_для_печати</vt:lpstr>
      <vt:lpstr>'ДОХОДЫ  2025-2027'!Область_печати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Гордиенко</dc:creator>
  <cp:lastModifiedBy>Свободный комп</cp:lastModifiedBy>
  <cp:lastPrinted>2025-05-05T06:02:09Z</cp:lastPrinted>
  <dcterms:created xsi:type="dcterms:W3CDTF">2022-10-20T04:09:15Z</dcterms:created>
  <dcterms:modified xsi:type="dcterms:W3CDTF">2025-05-05T06:02:30Z</dcterms:modified>
</cp:coreProperties>
</file>