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3" sheetId="2" r:id="rId1"/>
    <sheet name="4" sheetId="1" r:id="rId2"/>
  </sheets>
  <definedNames>
    <definedName name="__bookmark_1">'4'!$A$5:$I$1020</definedName>
    <definedName name="_xlnm._FilterDatabase" localSheetId="1" hidden="1">'4'!$A$5:$I$226</definedName>
    <definedName name="_xlnm.Print_Titles" localSheetId="1">'4'!$5:$5</definedName>
  </definedNames>
  <calcPr calcId="152511"/>
</workbook>
</file>

<file path=xl/calcChain.xml><?xml version="1.0" encoding="utf-8"?>
<calcChain xmlns="http://schemas.openxmlformats.org/spreadsheetml/2006/main">
  <c r="H793" i="1" l="1"/>
  <c r="I747" i="1"/>
  <c r="H746" i="1"/>
  <c r="H745" i="1" s="1"/>
  <c r="G746" i="1"/>
  <c r="G745" i="1" s="1"/>
  <c r="H625" i="1"/>
  <c r="H623" i="1" s="1"/>
  <c r="G34" i="2"/>
  <c r="H34" i="2" s="1"/>
  <c r="F34" i="2"/>
  <c r="E34" i="2"/>
  <c r="D34" i="2"/>
  <c r="C34" i="2"/>
  <c r="B34" i="2"/>
  <c r="A34" i="2"/>
  <c r="H19" i="1"/>
  <c r="I19" i="1" s="1"/>
  <c r="G19" i="1"/>
  <c r="I745" i="1" l="1"/>
  <c r="I746" i="1"/>
  <c r="H624" i="1"/>
  <c r="H497" i="1"/>
  <c r="H496" i="1" s="1"/>
  <c r="D383" i="2"/>
  <c r="I429" i="1" l="1"/>
  <c r="I366" i="1"/>
  <c r="H302" i="1"/>
  <c r="G302" i="1"/>
  <c r="I281" i="1"/>
  <c r="I226" i="1"/>
  <c r="I227" i="1"/>
  <c r="I166" i="1"/>
  <c r="I14" i="1"/>
  <c r="I21" i="1"/>
  <c r="G379" i="2"/>
  <c r="H362" i="2"/>
  <c r="H781" i="2"/>
  <c r="H893" i="2"/>
  <c r="H894" i="2"/>
  <c r="H895" i="2"/>
  <c r="G136" i="2"/>
  <c r="C133" i="2"/>
  <c r="D133" i="2"/>
  <c r="C134" i="2"/>
  <c r="D134" i="2"/>
  <c r="C135" i="2"/>
  <c r="D135" i="2"/>
  <c r="E135" i="2"/>
  <c r="C136" i="2"/>
  <c r="D136" i="2"/>
  <c r="E136" i="2"/>
  <c r="F136" i="2"/>
  <c r="B134" i="2"/>
  <c r="B135" i="2"/>
  <c r="B136" i="2"/>
  <c r="B133" i="2"/>
  <c r="A134" i="2"/>
  <c r="A135" i="2"/>
  <c r="A136" i="2"/>
  <c r="A133" i="2"/>
  <c r="F123" i="2"/>
  <c r="F127" i="2"/>
  <c r="F118" i="2"/>
  <c r="F116" i="2"/>
  <c r="F117" i="2"/>
  <c r="G109" i="2"/>
  <c r="G111" i="2"/>
  <c r="G113" i="2"/>
  <c r="F113" i="2"/>
  <c r="F109" i="2"/>
  <c r="F111" i="2"/>
  <c r="G620" i="2"/>
  <c r="F620" i="2"/>
  <c r="G607" i="2"/>
  <c r="G610" i="2"/>
  <c r="G615" i="2"/>
  <c r="F607" i="2"/>
  <c r="F610" i="2"/>
  <c r="F615" i="2"/>
  <c r="G599" i="2"/>
  <c r="H599" i="2" s="1"/>
  <c r="G600" i="2"/>
  <c r="G601" i="2"/>
  <c r="G602" i="2"/>
  <c r="G603" i="2"/>
  <c r="F603" i="2"/>
  <c r="F599" i="2"/>
  <c r="G586" i="2"/>
  <c r="G589" i="2"/>
  <c r="G592" i="2"/>
  <c r="F586" i="2"/>
  <c r="F589" i="2"/>
  <c r="F592" i="2"/>
  <c r="G581" i="2"/>
  <c r="F581" i="2"/>
  <c r="H620" i="2" l="1"/>
  <c r="H607" i="2"/>
  <c r="H581" i="2"/>
  <c r="H136" i="2"/>
  <c r="H109" i="2"/>
  <c r="H589" i="2"/>
  <c r="H592" i="2"/>
  <c r="H615" i="2"/>
  <c r="H113" i="2"/>
  <c r="H111" i="2"/>
  <c r="H610" i="2"/>
  <c r="H586" i="2"/>
  <c r="H603" i="2"/>
  <c r="C575" i="2"/>
  <c r="D575" i="2"/>
  <c r="C576" i="2"/>
  <c r="D576" i="2"/>
  <c r="E576" i="2"/>
  <c r="C577" i="2"/>
  <c r="D577" i="2"/>
  <c r="E577" i="2"/>
  <c r="F577" i="2"/>
  <c r="G577" i="2"/>
  <c r="B576" i="2"/>
  <c r="B577" i="2"/>
  <c r="B575" i="2"/>
  <c r="A576" i="2"/>
  <c r="A577" i="2"/>
  <c r="A575" i="2"/>
  <c r="G574" i="2"/>
  <c r="F574" i="2"/>
  <c r="G571" i="2"/>
  <c r="F571" i="2"/>
  <c r="G564" i="2"/>
  <c r="F564" i="2"/>
  <c r="G531" i="2"/>
  <c r="G535" i="2"/>
  <c r="G538" i="2"/>
  <c r="G542" i="2"/>
  <c r="G547" i="2"/>
  <c r="G550" i="2"/>
  <c r="G553" i="2"/>
  <c r="G558" i="2"/>
  <c r="F558" i="2"/>
  <c r="F547" i="2"/>
  <c r="F550" i="2"/>
  <c r="F553" i="2"/>
  <c r="F538" i="2"/>
  <c r="F542" i="2"/>
  <c r="F535" i="2"/>
  <c r="F531" i="2"/>
  <c r="G462" i="2"/>
  <c r="G465" i="2"/>
  <c r="G468" i="2"/>
  <c r="G471" i="2"/>
  <c r="G474" i="2"/>
  <c r="G478" i="2"/>
  <c r="G482" i="2"/>
  <c r="G486" i="2"/>
  <c r="G489" i="2"/>
  <c r="H489" i="2" s="1"/>
  <c r="G493" i="2"/>
  <c r="G497" i="2"/>
  <c r="G500" i="2"/>
  <c r="G503" i="2"/>
  <c r="G508" i="2"/>
  <c r="G511" i="2"/>
  <c r="G514" i="2"/>
  <c r="G519" i="2"/>
  <c r="G524" i="2"/>
  <c r="F524" i="2"/>
  <c r="F514" i="2"/>
  <c r="F519" i="2"/>
  <c r="F508" i="2"/>
  <c r="F511" i="2"/>
  <c r="F503" i="2"/>
  <c r="F497" i="2"/>
  <c r="F500" i="2"/>
  <c r="F489" i="2"/>
  <c r="F493" i="2"/>
  <c r="F486" i="2"/>
  <c r="F482" i="2"/>
  <c r="F478" i="2"/>
  <c r="C469" i="2"/>
  <c r="D469" i="2"/>
  <c r="C470" i="2"/>
  <c r="D470" i="2"/>
  <c r="E470" i="2"/>
  <c r="C471" i="2"/>
  <c r="D471" i="2"/>
  <c r="E471" i="2"/>
  <c r="F471" i="2"/>
  <c r="C472" i="2"/>
  <c r="D472" i="2"/>
  <c r="C473" i="2"/>
  <c r="D473" i="2"/>
  <c r="E473" i="2"/>
  <c r="C474" i="2"/>
  <c r="D474" i="2"/>
  <c r="E474" i="2"/>
  <c r="F474" i="2"/>
  <c r="B470" i="2"/>
  <c r="B471" i="2"/>
  <c r="B472" i="2"/>
  <c r="B473" i="2"/>
  <c r="B474" i="2"/>
  <c r="B469" i="2"/>
  <c r="A473" i="2"/>
  <c r="A474" i="2"/>
  <c r="A470" i="2"/>
  <c r="A471" i="2"/>
  <c r="A472" i="2"/>
  <c r="A469" i="2"/>
  <c r="F468" i="2"/>
  <c r="F462" i="2"/>
  <c r="F465" i="2"/>
  <c r="G455" i="2"/>
  <c r="G456" i="2"/>
  <c r="G457" i="2"/>
  <c r="G458" i="2"/>
  <c r="C453" i="2"/>
  <c r="D453" i="2"/>
  <c r="C454" i="2"/>
  <c r="D454" i="2"/>
  <c r="E454" i="2"/>
  <c r="C455" i="2"/>
  <c r="D455" i="2"/>
  <c r="E455" i="2"/>
  <c r="F455" i="2"/>
  <c r="C456" i="2"/>
  <c r="D456" i="2"/>
  <c r="C457" i="2"/>
  <c r="D457" i="2"/>
  <c r="E457" i="2"/>
  <c r="C458" i="2"/>
  <c r="D458" i="2"/>
  <c r="E458" i="2"/>
  <c r="F458" i="2"/>
  <c r="B454" i="2"/>
  <c r="B455" i="2"/>
  <c r="B456" i="2"/>
  <c r="B457" i="2"/>
  <c r="B458" i="2"/>
  <c r="B453" i="2"/>
  <c r="A454" i="2"/>
  <c r="A455" i="2"/>
  <c r="A456" i="2"/>
  <c r="A457" i="2"/>
  <c r="A458" i="2"/>
  <c r="A453" i="2"/>
  <c r="G452" i="2"/>
  <c r="F452" i="2"/>
  <c r="G413" i="2"/>
  <c r="G417" i="2"/>
  <c r="G420" i="2"/>
  <c r="G423" i="2"/>
  <c r="G427" i="2"/>
  <c r="H427" i="2" s="1"/>
  <c r="G431" i="2"/>
  <c r="G434" i="2"/>
  <c r="G439" i="2"/>
  <c r="H439" i="2" s="1"/>
  <c r="G442" i="2"/>
  <c r="H442" i="2" s="1"/>
  <c r="G445" i="2"/>
  <c r="F434" i="2"/>
  <c r="F439" i="2"/>
  <c r="F442" i="2"/>
  <c r="F445" i="2"/>
  <c r="F431" i="2"/>
  <c r="F427" i="2"/>
  <c r="F423" i="2"/>
  <c r="F420" i="2"/>
  <c r="F417" i="2"/>
  <c r="F413" i="2"/>
  <c r="G395" i="2"/>
  <c r="G398" i="2"/>
  <c r="G401" i="2"/>
  <c r="G405" i="2"/>
  <c r="H405" i="2" s="1"/>
  <c r="F405" i="2"/>
  <c r="F401" i="2"/>
  <c r="F395" i="2"/>
  <c r="F398" i="2"/>
  <c r="G390" i="2"/>
  <c r="G385" i="2"/>
  <c r="C381" i="2"/>
  <c r="D381" i="2"/>
  <c r="C382" i="2"/>
  <c r="D382" i="2"/>
  <c r="C383" i="2"/>
  <c r="C384" i="2"/>
  <c r="D384" i="2"/>
  <c r="E384" i="2"/>
  <c r="C385" i="2"/>
  <c r="D385" i="2"/>
  <c r="E385" i="2"/>
  <c r="F385" i="2"/>
  <c r="B382" i="2"/>
  <c r="B383" i="2"/>
  <c r="B384" i="2"/>
  <c r="B385" i="2"/>
  <c r="B381" i="2"/>
  <c r="A383" i="2"/>
  <c r="A384" i="2"/>
  <c r="A385" i="2"/>
  <c r="A381" i="2"/>
  <c r="A382" i="2"/>
  <c r="F390" i="2"/>
  <c r="F379" i="2"/>
  <c r="H379" i="2" s="1"/>
  <c r="G654" i="2"/>
  <c r="G659" i="2"/>
  <c r="G661" i="2"/>
  <c r="G664" i="2"/>
  <c r="G666" i="2"/>
  <c r="G670" i="2"/>
  <c r="G671" i="2"/>
  <c r="G672" i="2"/>
  <c r="G673" i="2"/>
  <c r="H673" i="2" s="1"/>
  <c r="G678" i="2"/>
  <c r="G680" i="2"/>
  <c r="G688" i="2"/>
  <c r="G691" i="2"/>
  <c r="F680" i="2"/>
  <c r="F678" i="2"/>
  <c r="F671" i="2"/>
  <c r="F672" i="2"/>
  <c r="F673" i="2"/>
  <c r="F670" i="2"/>
  <c r="F664" i="2"/>
  <c r="F666" i="2"/>
  <c r="F659" i="2"/>
  <c r="F661" i="2"/>
  <c r="G649" i="2"/>
  <c r="G647" i="2"/>
  <c r="G642" i="2"/>
  <c r="G644" i="2"/>
  <c r="F642" i="2"/>
  <c r="F644" i="2"/>
  <c r="F647" i="2"/>
  <c r="F648" i="2"/>
  <c r="F649" i="2"/>
  <c r="F654" i="2"/>
  <c r="G625" i="2"/>
  <c r="H625" i="2" s="1"/>
  <c r="G628" i="2"/>
  <c r="H628" i="2" s="1"/>
  <c r="G631" i="2"/>
  <c r="H631" i="2" s="1"/>
  <c r="G634" i="2"/>
  <c r="G637" i="2"/>
  <c r="H637" i="2" s="1"/>
  <c r="F637" i="2"/>
  <c r="F634" i="2"/>
  <c r="F631" i="2"/>
  <c r="F628" i="2"/>
  <c r="F625" i="2"/>
  <c r="C605" i="2"/>
  <c r="D605" i="2"/>
  <c r="C606" i="2"/>
  <c r="D606" i="2"/>
  <c r="E606" i="2"/>
  <c r="C607" i="2"/>
  <c r="D607" i="2"/>
  <c r="E607" i="2"/>
  <c r="B606" i="2"/>
  <c r="B607" i="2"/>
  <c r="B605" i="2"/>
  <c r="A606" i="2"/>
  <c r="A607" i="2"/>
  <c r="A605" i="2"/>
  <c r="C600" i="2"/>
  <c r="D600" i="2"/>
  <c r="C601" i="2"/>
  <c r="D601" i="2"/>
  <c r="C602" i="2"/>
  <c r="D602" i="2"/>
  <c r="E602" i="2"/>
  <c r="C603" i="2"/>
  <c r="D603" i="2"/>
  <c r="E603" i="2"/>
  <c r="B601" i="2"/>
  <c r="B602" i="2"/>
  <c r="B603" i="2"/>
  <c r="B600" i="2"/>
  <c r="A601" i="2"/>
  <c r="A602" i="2"/>
  <c r="A603" i="2"/>
  <c r="A600" i="2"/>
  <c r="G695" i="2"/>
  <c r="G698" i="2"/>
  <c r="G701" i="2"/>
  <c r="G705" i="2"/>
  <c r="G709" i="2"/>
  <c r="G712" i="2"/>
  <c r="G715" i="2"/>
  <c r="G719" i="2"/>
  <c r="G723" i="2"/>
  <c r="G728" i="2"/>
  <c r="G729" i="2"/>
  <c r="G730" i="2"/>
  <c r="G731" i="2"/>
  <c r="G735" i="2"/>
  <c r="G738" i="2"/>
  <c r="G742" i="2"/>
  <c r="G746" i="2"/>
  <c r="G751" i="2"/>
  <c r="G754" i="2"/>
  <c r="G757" i="2"/>
  <c r="G762" i="2"/>
  <c r="F762" i="2"/>
  <c r="F757" i="2"/>
  <c r="F754" i="2"/>
  <c r="F751" i="2"/>
  <c r="F746" i="2"/>
  <c r="F742" i="2"/>
  <c r="F738" i="2"/>
  <c r="F735" i="2"/>
  <c r="C729" i="2"/>
  <c r="D729" i="2"/>
  <c r="C730" i="2"/>
  <c r="D730" i="2"/>
  <c r="E730" i="2"/>
  <c r="C731" i="2"/>
  <c r="D731" i="2"/>
  <c r="E731" i="2"/>
  <c r="F731" i="2"/>
  <c r="B730" i="2"/>
  <c r="B731" i="2"/>
  <c r="B729" i="2"/>
  <c r="A730" i="2"/>
  <c r="A731" i="2"/>
  <c r="A729" i="2"/>
  <c r="F728" i="2"/>
  <c r="F723" i="2"/>
  <c r="F719" i="2"/>
  <c r="F715" i="2"/>
  <c r="F712" i="2"/>
  <c r="F709" i="2"/>
  <c r="F705" i="2"/>
  <c r="F701" i="2"/>
  <c r="F698" i="2"/>
  <c r="B694" i="2"/>
  <c r="C694" i="2"/>
  <c r="D694" i="2"/>
  <c r="E694" i="2"/>
  <c r="B695" i="2"/>
  <c r="C695" i="2"/>
  <c r="D695" i="2"/>
  <c r="E695" i="2"/>
  <c r="F695" i="2"/>
  <c r="C693" i="2"/>
  <c r="D693" i="2"/>
  <c r="E693" i="2"/>
  <c r="B693" i="2"/>
  <c r="A694" i="2"/>
  <c r="A695" i="2"/>
  <c r="A693" i="2"/>
  <c r="F688" i="2"/>
  <c r="F691" i="2"/>
  <c r="G769" i="2"/>
  <c r="G775" i="2"/>
  <c r="G778" i="2"/>
  <c r="G794" i="2"/>
  <c r="G796" i="2"/>
  <c r="G800" i="2"/>
  <c r="G802" i="2"/>
  <c r="F794" i="2"/>
  <c r="F796" i="2"/>
  <c r="F800" i="2"/>
  <c r="F802" i="2"/>
  <c r="G787" i="2"/>
  <c r="G788" i="2"/>
  <c r="E787" i="2"/>
  <c r="E786" i="2"/>
  <c r="E788" i="2"/>
  <c r="F788" i="2"/>
  <c r="D786" i="2"/>
  <c r="D787" i="2"/>
  <c r="D788" i="2"/>
  <c r="C786" i="2"/>
  <c r="C787" i="2"/>
  <c r="C788" i="2"/>
  <c r="B786" i="2"/>
  <c r="B787" i="2"/>
  <c r="B788" i="2"/>
  <c r="A787" i="2"/>
  <c r="A788" i="2"/>
  <c r="B784" i="2"/>
  <c r="C784" i="2"/>
  <c r="D784" i="2"/>
  <c r="B785" i="2"/>
  <c r="C785" i="2"/>
  <c r="D785" i="2"/>
  <c r="C783" i="2"/>
  <c r="D783" i="2"/>
  <c r="B783" i="2"/>
  <c r="A784" i="2"/>
  <c r="A785" i="2"/>
  <c r="A786" i="2"/>
  <c r="A783" i="2"/>
  <c r="F778" i="2"/>
  <c r="F775" i="2"/>
  <c r="F769" i="2"/>
  <c r="G811" i="2"/>
  <c r="G813" i="2"/>
  <c r="G815" i="2"/>
  <c r="G818" i="2"/>
  <c r="G823" i="2"/>
  <c r="G827" i="2"/>
  <c r="G831" i="2"/>
  <c r="G835" i="2"/>
  <c r="G840" i="2"/>
  <c r="G843" i="2"/>
  <c r="G846" i="2"/>
  <c r="F840" i="2"/>
  <c r="F843" i="2"/>
  <c r="F846" i="2"/>
  <c r="F835" i="2"/>
  <c r="F831" i="2"/>
  <c r="F823" i="2"/>
  <c r="F827" i="2"/>
  <c r="F815" i="2"/>
  <c r="F818" i="2"/>
  <c r="F811" i="2"/>
  <c r="F813" i="2"/>
  <c r="G298" i="2"/>
  <c r="G302" i="2"/>
  <c r="G305" i="2"/>
  <c r="G308" i="2"/>
  <c r="G311" i="2"/>
  <c r="G314" i="2"/>
  <c r="G317" i="2"/>
  <c r="G323" i="2"/>
  <c r="G328" i="2"/>
  <c r="G332" i="2"/>
  <c r="G335" i="2"/>
  <c r="G372" i="2"/>
  <c r="G355" i="2"/>
  <c r="G358" i="2"/>
  <c r="G361" i="2"/>
  <c r="G366" i="2"/>
  <c r="G341" i="2"/>
  <c r="G346" i="2"/>
  <c r="G349" i="2"/>
  <c r="G352" i="2"/>
  <c r="G853" i="2"/>
  <c r="G856" i="2"/>
  <c r="G859" i="2"/>
  <c r="F853" i="2"/>
  <c r="F856" i="2"/>
  <c r="F859" i="2"/>
  <c r="G862" i="2"/>
  <c r="F862" i="2"/>
  <c r="G866" i="2"/>
  <c r="G867" i="2"/>
  <c r="A867" i="2"/>
  <c r="A866" i="2"/>
  <c r="F867" i="2"/>
  <c r="F866" i="2"/>
  <c r="G874" i="2"/>
  <c r="F874" i="2"/>
  <c r="G877" i="2"/>
  <c r="F877" i="2"/>
  <c r="G880" i="2"/>
  <c r="F880" i="2"/>
  <c r="G887" i="2"/>
  <c r="F887" i="2"/>
  <c r="G884" i="2"/>
  <c r="F884" i="2"/>
  <c r="C882" i="2"/>
  <c r="D882" i="2"/>
  <c r="C883" i="2"/>
  <c r="D883" i="2"/>
  <c r="E883" i="2"/>
  <c r="C884" i="2"/>
  <c r="D884" i="2"/>
  <c r="E884" i="2"/>
  <c r="B883" i="2"/>
  <c r="B884" i="2"/>
  <c r="B882" i="2"/>
  <c r="A883" i="2"/>
  <c r="A884" i="2"/>
  <c r="A882" i="2"/>
  <c r="G891" i="2"/>
  <c r="F891" i="2"/>
  <c r="G899" i="2"/>
  <c r="F899" i="2"/>
  <c r="G904" i="2"/>
  <c r="G907" i="2"/>
  <c r="G910" i="2"/>
  <c r="F904" i="2"/>
  <c r="F907" i="2"/>
  <c r="F910" i="2"/>
  <c r="G916" i="2"/>
  <c r="G918" i="2"/>
  <c r="F916" i="2"/>
  <c r="F918" i="2"/>
  <c r="G921" i="2"/>
  <c r="G923" i="2"/>
  <c r="F921" i="2"/>
  <c r="F923" i="2"/>
  <c r="G927" i="2"/>
  <c r="G930" i="2"/>
  <c r="F927" i="2"/>
  <c r="F930" i="2"/>
  <c r="G937" i="2"/>
  <c r="H937" i="2" s="1"/>
  <c r="G940" i="2"/>
  <c r="F937" i="2"/>
  <c r="F940" i="2"/>
  <c r="G947" i="2"/>
  <c r="F947" i="2"/>
  <c r="F361" i="2"/>
  <c r="C359" i="2"/>
  <c r="D359" i="2"/>
  <c r="C360" i="2"/>
  <c r="D360" i="2"/>
  <c r="E360" i="2"/>
  <c r="C361" i="2"/>
  <c r="D361" i="2"/>
  <c r="E361" i="2"/>
  <c r="B360" i="2"/>
  <c r="B361" i="2"/>
  <c r="B359" i="2"/>
  <c r="A360" i="2"/>
  <c r="A361" i="2"/>
  <c r="A359" i="2"/>
  <c r="F372" i="2"/>
  <c r="F366" i="2"/>
  <c r="F352" i="2"/>
  <c r="F355" i="2"/>
  <c r="F358" i="2"/>
  <c r="F349" i="2"/>
  <c r="F346" i="2"/>
  <c r="F341" i="2"/>
  <c r="F335" i="2"/>
  <c r="F332" i="2"/>
  <c r="F328" i="2"/>
  <c r="F323" i="2"/>
  <c r="C319" i="2"/>
  <c r="D319" i="2"/>
  <c r="C320" i="2"/>
  <c r="D320" i="2"/>
  <c r="C321" i="2"/>
  <c r="D321" i="2"/>
  <c r="C322" i="2"/>
  <c r="D322" i="2"/>
  <c r="E322" i="2"/>
  <c r="C323" i="2"/>
  <c r="D323" i="2"/>
  <c r="E323" i="2"/>
  <c r="B320" i="2"/>
  <c r="B321" i="2"/>
  <c r="B322" i="2"/>
  <c r="B323" i="2"/>
  <c r="B319" i="2"/>
  <c r="A320" i="2"/>
  <c r="A321" i="2"/>
  <c r="A322" i="2"/>
  <c r="A323" i="2"/>
  <c r="A319" i="2"/>
  <c r="F317" i="2"/>
  <c r="F311" i="2"/>
  <c r="F314" i="2"/>
  <c r="F308" i="2"/>
  <c r="F305" i="2"/>
  <c r="F302" i="2"/>
  <c r="F298" i="2"/>
  <c r="G289" i="2"/>
  <c r="G291" i="2"/>
  <c r="F291" i="2"/>
  <c r="F289" i="2"/>
  <c r="G283" i="2"/>
  <c r="F283" i="2"/>
  <c r="G260" i="2"/>
  <c r="G263" i="2"/>
  <c r="G268" i="2"/>
  <c r="G273" i="2"/>
  <c r="G278" i="2"/>
  <c r="H278" i="2" s="1"/>
  <c r="F278" i="2"/>
  <c r="F273" i="2"/>
  <c r="F268" i="2"/>
  <c r="F260" i="2"/>
  <c r="F263" i="2"/>
  <c r="G237" i="2"/>
  <c r="G240" i="2"/>
  <c r="G243" i="2"/>
  <c r="G246" i="2"/>
  <c r="G249" i="2"/>
  <c r="G253" i="2"/>
  <c r="A251" i="2"/>
  <c r="A252" i="2"/>
  <c r="A253" i="2"/>
  <c r="A250" i="2"/>
  <c r="B253" i="2"/>
  <c r="C253" i="2"/>
  <c r="D253" i="2"/>
  <c r="E253" i="2"/>
  <c r="F253" i="2"/>
  <c r="B250" i="2"/>
  <c r="C250" i="2"/>
  <c r="D250" i="2"/>
  <c r="B251" i="2"/>
  <c r="C251" i="2"/>
  <c r="D251" i="2"/>
  <c r="B252" i="2"/>
  <c r="C252" i="2"/>
  <c r="D252" i="2"/>
  <c r="E252" i="2"/>
  <c r="F246" i="2"/>
  <c r="F249" i="2"/>
  <c r="A242" i="2"/>
  <c r="A243" i="2"/>
  <c r="A241" i="2"/>
  <c r="B241" i="2"/>
  <c r="C241" i="2"/>
  <c r="D241" i="2"/>
  <c r="B242" i="2"/>
  <c r="C242" i="2"/>
  <c r="D242" i="2"/>
  <c r="E242" i="2"/>
  <c r="B243" i="2"/>
  <c r="C243" i="2"/>
  <c r="D243" i="2"/>
  <c r="E243" i="2"/>
  <c r="F243" i="2"/>
  <c r="F240" i="2"/>
  <c r="F237" i="2"/>
  <c r="G231" i="2"/>
  <c r="F231" i="2"/>
  <c r="G217" i="2"/>
  <c r="G220" i="2"/>
  <c r="G224" i="2"/>
  <c r="H224" i="2" s="1"/>
  <c r="F220" i="2"/>
  <c r="F224" i="2"/>
  <c r="F217" i="2"/>
  <c r="G209" i="2"/>
  <c r="G212" i="2"/>
  <c r="F209" i="2"/>
  <c r="F212" i="2"/>
  <c r="G200" i="2"/>
  <c r="G203" i="2"/>
  <c r="F200" i="2"/>
  <c r="F203" i="2"/>
  <c r="G194" i="2"/>
  <c r="H194" i="2" s="1"/>
  <c r="G196" i="2"/>
  <c r="F194" i="2"/>
  <c r="F196" i="2"/>
  <c r="G182" i="2"/>
  <c r="G189" i="2"/>
  <c r="G191" i="2"/>
  <c r="F191" i="2"/>
  <c r="F189" i="2"/>
  <c r="F182" i="2"/>
  <c r="G146" i="2"/>
  <c r="G148" i="2"/>
  <c r="G151" i="2"/>
  <c r="G155" i="2"/>
  <c r="G158" i="2"/>
  <c r="G172" i="2"/>
  <c r="G174" i="2"/>
  <c r="F172" i="2"/>
  <c r="F174" i="2"/>
  <c r="G163" i="2"/>
  <c r="G166" i="2"/>
  <c r="G168" i="2"/>
  <c r="F168" i="2"/>
  <c r="F163" i="2"/>
  <c r="F166" i="2"/>
  <c r="F158" i="2"/>
  <c r="F155" i="2"/>
  <c r="F151" i="2"/>
  <c r="F148" i="2"/>
  <c r="F146" i="2"/>
  <c r="G141" i="2"/>
  <c r="F141" i="2"/>
  <c r="G123" i="2"/>
  <c r="H123" i="2" s="1"/>
  <c r="G127" i="2"/>
  <c r="H127" i="2" s="1"/>
  <c r="G132" i="2"/>
  <c r="F132" i="2"/>
  <c r="G116" i="2"/>
  <c r="H116" i="2" s="1"/>
  <c r="G118" i="2"/>
  <c r="H118" i="2" s="1"/>
  <c r="G103" i="2"/>
  <c r="F103" i="2"/>
  <c r="G97" i="2"/>
  <c r="F97" i="2"/>
  <c r="G91" i="2"/>
  <c r="F91" i="2"/>
  <c r="G86" i="2"/>
  <c r="G88" i="2"/>
  <c r="F86" i="2"/>
  <c r="F88" i="2"/>
  <c r="G81" i="2"/>
  <c r="F81" i="2"/>
  <c r="G76" i="2"/>
  <c r="G78" i="2"/>
  <c r="F76" i="2"/>
  <c r="F78" i="2"/>
  <c r="G72" i="2"/>
  <c r="F72" i="2"/>
  <c r="G66" i="2"/>
  <c r="F66" i="2"/>
  <c r="G63" i="2"/>
  <c r="G61" i="2"/>
  <c r="F63" i="2"/>
  <c r="F61" i="2"/>
  <c r="G52" i="2"/>
  <c r="H52" i="2" s="1"/>
  <c r="G55" i="2"/>
  <c r="G57" i="2"/>
  <c r="F55" i="2"/>
  <c r="F57" i="2"/>
  <c r="F52" i="2"/>
  <c r="G36" i="2"/>
  <c r="C31" i="2"/>
  <c r="D31" i="2"/>
  <c r="C32" i="2"/>
  <c r="D32" i="2"/>
  <c r="C33" i="2"/>
  <c r="D33" i="2"/>
  <c r="C35" i="2"/>
  <c r="D35" i="2"/>
  <c r="E35" i="2"/>
  <c r="C36" i="2"/>
  <c r="D36" i="2"/>
  <c r="E36" i="2"/>
  <c r="F36" i="2"/>
  <c r="B32" i="2"/>
  <c r="B33" i="2"/>
  <c r="B35" i="2"/>
  <c r="B36" i="2"/>
  <c r="B31" i="2"/>
  <c r="A32" i="2"/>
  <c r="A33" i="2"/>
  <c r="A35" i="2"/>
  <c r="A36" i="2"/>
  <c r="A31" i="2"/>
  <c r="G41" i="2"/>
  <c r="G43" i="2"/>
  <c r="G46" i="2"/>
  <c r="G48" i="2"/>
  <c r="F48" i="2"/>
  <c r="F46" i="2"/>
  <c r="F43" i="2"/>
  <c r="F41" i="2"/>
  <c r="G24" i="2"/>
  <c r="G26" i="2"/>
  <c r="G29" i="2"/>
  <c r="F29" i="2"/>
  <c r="F26" i="2"/>
  <c r="F24" i="2"/>
  <c r="G20" i="2"/>
  <c r="G19" i="2"/>
  <c r="F19" i="2"/>
  <c r="F20" i="2"/>
  <c r="G14" i="2"/>
  <c r="F14" i="2"/>
  <c r="I974" i="1"/>
  <c r="H973" i="1"/>
  <c r="G973" i="1"/>
  <c r="I957" i="1"/>
  <c r="H956" i="1"/>
  <c r="H955" i="1" s="1"/>
  <c r="G956" i="1"/>
  <c r="G909" i="1"/>
  <c r="F819" i="2" s="1"/>
  <c r="I823" i="1"/>
  <c r="H822" i="1"/>
  <c r="H821" i="1" s="1"/>
  <c r="G822" i="1"/>
  <c r="G510" i="1"/>
  <c r="F470" i="2" s="1"/>
  <c r="H510" i="1"/>
  <c r="H754" i="2" l="1"/>
  <c r="H742" i="2"/>
  <c r="H189" i="2"/>
  <c r="H452" i="2"/>
  <c r="H174" i="2"/>
  <c r="H78" i="2"/>
  <c r="H172" i="2"/>
  <c r="H659" i="2"/>
  <c r="H542" i="2"/>
  <c r="H61" i="2"/>
  <c r="H923" i="2"/>
  <c r="H43" i="2"/>
  <c r="H141" i="2"/>
  <c r="H97" i="2"/>
  <c r="H884" i="2"/>
  <c r="H930" i="2"/>
  <c r="H465" i="2"/>
  <c r="H762" i="2"/>
  <c r="H63" i="2"/>
  <c r="H217" i="2"/>
  <c r="H757" i="2"/>
  <c r="H385" i="2"/>
  <c r="H203" i="2"/>
  <c r="H66" i="2"/>
  <c r="H335" i="2"/>
  <c r="H840" i="2"/>
  <c r="H48" i="2"/>
  <c r="H163" i="2"/>
  <c r="H940" i="2"/>
  <c r="H856" i="2"/>
  <c r="H564" i="2"/>
  <c r="H853" i="2"/>
  <c r="H524" i="2"/>
  <c r="H352" i="2"/>
  <c r="H323" i="2"/>
  <c r="H827" i="2"/>
  <c r="H671" i="2"/>
  <c r="H455" i="2"/>
  <c r="H728" i="2"/>
  <c r="H182" i="2"/>
  <c r="H209" i="2"/>
  <c r="H268" i="2"/>
  <c r="H670" i="2"/>
  <c r="H818" i="2"/>
  <c r="H468" i="2"/>
  <c r="H815" i="2"/>
  <c r="H366" i="2"/>
  <c r="H661" i="2"/>
  <c r="H19" i="2"/>
  <c r="G955" i="1"/>
  <c r="F864" i="2" s="1"/>
  <c r="F865" i="2"/>
  <c r="H954" i="1"/>
  <c r="G863" i="2" s="1"/>
  <c r="G864" i="2"/>
  <c r="H864" i="2" s="1"/>
  <c r="G252" i="2"/>
  <c r="G972" i="1"/>
  <c r="F883" i="2"/>
  <c r="H249" i="2"/>
  <c r="H972" i="1"/>
  <c r="G882" i="2" s="1"/>
  <c r="G883" i="2"/>
  <c r="I510" i="1"/>
  <c r="G470" i="2"/>
  <c r="H470" i="2" s="1"/>
  <c r="G821" i="1"/>
  <c r="F252" i="2"/>
  <c r="H820" i="1"/>
  <c r="G250" i="2" s="1"/>
  <c r="G251" i="2"/>
  <c r="H41" i="2"/>
  <c r="H36" i="2"/>
  <c r="G865" i="2"/>
  <c r="H918" i="2"/>
  <c r="H899" i="2"/>
  <c r="H672" i="2"/>
  <c r="H514" i="2"/>
  <c r="H947" i="2"/>
  <c r="H904" i="2"/>
  <c r="H314" i="2"/>
  <c r="H738" i="2"/>
  <c r="H859" i="2"/>
  <c r="H634" i="2"/>
  <c r="H358" i="2"/>
  <c r="H311" i="2"/>
  <c r="H835" i="2"/>
  <c r="H823" i="2"/>
  <c r="H811" i="2"/>
  <c r="H800" i="2"/>
  <c r="H769" i="2"/>
  <c r="H666" i="2"/>
  <c r="H390" i="2"/>
  <c r="H401" i="2"/>
  <c r="H423" i="2"/>
  <c r="H547" i="2"/>
  <c r="H535" i="2"/>
  <c r="H155" i="2"/>
  <c r="H243" i="2"/>
  <c r="H709" i="2"/>
  <c r="H664" i="2"/>
  <c r="H445" i="2"/>
  <c r="H231" i="2"/>
  <c r="H237" i="2"/>
  <c r="H891" i="2"/>
  <c r="H831" i="2"/>
  <c r="H796" i="2"/>
  <c r="H731" i="2"/>
  <c r="H458" i="2"/>
  <c r="H24" i="2"/>
  <c r="H151" i="2"/>
  <c r="H191" i="2"/>
  <c r="H283" i="2"/>
  <c r="H907" i="2"/>
  <c r="H317" i="2"/>
  <c r="H305" i="2"/>
  <c r="H794" i="2"/>
  <c r="H775" i="2"/>
  <c r="H705" i="2"/>
  <c r="H642" i="2"/>
  <c r="H395" i="2"/>
  <c r="H417" i="2"/>
  <c r="H503" i="2"/>
  <c r="H553" i="2"/>
  <c r="H571" i="2"/>
  <c r="H715" i="2"/>
  <c r="H148" i="2"/>
  <c r="H921" i="2"/>
  <c r="H887" i="2"/>
  <c r="H877" i="2"/>
  <c r="H346" i="2"/>
  <c r="H302" i="2"/>
  <c r="H500" i="2"/>
  <c r="H550" i="2"/>
  <c r="H538" i="2"/>
  <c r="H168" i="2"/>
  <c r="H332" i="2"/>
  <c r="H166" i="2"/>
  <c r="H55" i="2"/>
  <c r="H86" i="2"/>
  <c r="H289" i="2"/>
  <c r="H927" i="2"/>
  <c r="H341" i="2"/>
  <c r="H813" i="2"/>
  <c r="H802" i="2"/>
  <c r="H701" i="2"/>
  <c r="H680" i="2"/>
  <c r="H413" i="2"/>
  <c r="H511" i="2"/>
  <c r="H57" i="2"/>
  <c r="H103" i="2"/>
  <c r="H291" i="2"/>
  <c r="H72" i="2"/>
  <c r="H158" i="2"/>
  <c r="H146" i="2"/>
  <c r="H196" i="2"/>
  <c r="H246" i="2"/>
  <c r="H862" i="2"/>
  <c r="H361" i="2"/>
  <c r="H712" i="2"/>
  <c r="H691" i="2"/>
  <c r="H486" i="2"/>
  <c r="H474" i="2"/>
  <c r="H462" i="2"/>
  <c r="H88" i="2"/>
  <c r="H916" i="2"/>
  <c r="H735" i="2"/>
  <c r="H723" i="2"/>
  <c r="H678" i="2"/>
  <c r="H497" i="2"/>
  <c r="H751" i="2"/>
  <c r="H76" i="2"/>
  <c r="H328" i="2"/>
  <c r="H29" i="2"/>
  <c r="H132" i="2"/>
  <c r="H220" i="2"/>
  <c r="H273" i="2"/>
  <c r="H874" i="2"/>
  <c r="H355" i="2"/>
  <c r="H298" i="2"/>
  <c r="H846" i="2"/>
  <c r="H746" i="2"/>
  <c r="H698" i="2"/>
  <c r="H647" i="2"/>
  <c r="H434" i="2"/>
  <c r="H508" i="2"/>
  <c r="H558" i="2"/>
  <c r="H577" i="2"/>
  <c r="H788" i="2"/>
  <c r="H688" i="2"/>
  <c r="H654" i="2"/>
  <c r="H519" i="2"/>
  <c r="H471" i="2"/>
  <c r="H478" i="2"/>
  <c r="H349" i="2"/>
  <c r="H14" i="2"/>
  <c r="H20" i="2"/>
  <c r="H46" i="2"/>
  <c r="H91" i="2"/>
  <c r="H240" i="2"/>
  <c r="H263" i="2"/>
  <c r="H910" i="2"/>
  <c r="H880" i="2"/>
  <c r="H867" i="2"/>
  <c r="H372" i="2"/>
  <c r="H308" i="2"/>
  <c r="H778" i="2"/>
  <c r="H398" i="2"/>
  <c r="H420" i="2"/>
  <c r="H482" i="2"/>
  <c r="H81" i="2"/>
  <c r="H212" i="2"/>
  <c r="H26" i="2"/>
  <c r="H200" i="2"/>
  <c r="H253" i="2"/>
  <c r="H260" i="2"/>
  <c r="H866" i="2"/>
  <c r="H843" i="2"/>
  <c r="H719" i="2"/>
  <c r="H695" i="2"/>
  <c r="H644" i="2"/>
  <c r="H649" i="2"/>
  <c r="H431" i="2"/>
  <c r="H493" i="2"/>
  <c r="H531" i="2"/>
  <c r="H574" i="2"/>
  <c r="I973" i="1"/>
  <c r="I955" i="1"/>
  <c r="G954" i="1"/>
  <c r="I956" i="1"/>
  <c r="I821" i="1"/>
  <c r="I822" i="1"/>
  <c r="I711" i="1"/>
  <c r="H710" i="1"/>
  <c r="G710" i="1"/>
  <c r="G681" i="1"/>
  <c r="F658" i="2" s="1"/>
  <c r="I492" i="1"/>
  <c r="I495" i="1"/>
  <c r="I498" i="1"/>
  <c r="I502" i="1"/>
  <c r="I505" i="1"/>
  <c r="I508" i="1"/>
  <c r="I511" i="1"/>
  <c r="I514" i="1"/>
  <c r="I518" i="1"/>
  <c r="I522" i="1"/>
  <c r="I526" i="1"/>
  <c r="I529" i="1"/>
  <c r="I611" i="1"/>
  <c r="G625" i="1"/>
  <c r="I626" i="1"/>
  <c r="I630" i="1"/>
  <c r="H629" i="1"/>
  <c r="G629" i="1"/>
  <c r="H610" i="1"/>
  <c r="G610" i="1"/>
  <c r="H513" i="1"/>
  <c r="G513" i="1"/>
  <c r="H509" i="1"/>
  <c r="G469" i="2" s="1"/>
  <c r="G509" i="1"/>
  <c r="F469" i="2" s="1"/>
  <c r="G497" i="1"/>
  <c r="H494" i="1"/>
  <c r="G494" i="1"/>
  <c r="H20" i="1"/>
  <c r="G20" i="1"/>
  <c r="H365" i="1"/>
  <c r="G365" i="1"/>
  <c r="H428" i="1"/>
  <c r="G428" i="1"/>
  <c r="G280" i="1"/>
  <c r="I280" i="1" s="1"/>
  <c r="H279" i="1"/>
  <c r="H225" i="1"/>
  <c r="I225" i="1" s="1"/>
  <c r="G225" i="1"/>
  <c r="I365" i="1" l="1"/>
  <c r="H883" i="2"/>
  <c r="I20" i="1"/>
  <c r="I428" i="1"/>
  <c r="H469" i="2"/>
  <c r="G279" i="1"/>
  <c r="I279" i="1" s="1"/>
  <c r="F787" i="2"/>
  <c r="H787" i="2" s="1"/>
  <c r="G427" i="1"/>
  <c r="F384" i="2"/>
  <c r="H709" i="1"/>
  <c r="G693" i="2" s="1"/>
  <c r="G694" i="2"/>
  <c r="H512" i="1"/>
  <c r="G472" i="2" s="1"/>
  <c r="H472" i="2" s="1"/>
  <c r="G473" i="2"/>
  <c r="H473" i="2" s="1"/>
  <c r="H427" i="1"/>
  <c r="G384" i="2"/>
  <c r="G609" i="1"/>
  <c r="F575" i="2" s="1"/>
  <c r="F576" i="2"/>
  <c r="F729" i="2"/>
  <c r="H729" i="2" s="1"/>
  <c r="F730" i="2"/>
  <c r="H730" i="2" s="1"/>
  <c r="H865" i="2"/>
  <c r="H278" i="1"/>
  <c r="G786" i="2"/>
  <c r="H609" i="1"/>
  <c r="G575" i="2" s="1"/>
  <c r="G576" i="2"/>
  <c r="H576" i="2" s="1"/>
  <c r="I972" i="1"/>
  <c r="F882" i="2"/>
  <c r="H882" i="2" s="1"/>
  <c r="G709" i="1"/>
  <c r="F693" i="2" s="1"/>
  <c r="F694" i="2"/>
  <c r="H364" i="1"/>
  <c r="G135" i="2"/>
  <c r="G628" i="1"/>
  <c r="F605" i="2" s="1"/>
  <c r="F606" i="2"/>
  <c r="H252" i="2"/>
  <c r="G512" i="1"/>
  <c r="F472" i="2" s="1"/>
  <c r="F473" i="2"/>
  <c r="G364" i="1"/>
  <c r="F135" i="2"/>
  <c r="H628" i="1"/>
  <c r="G605" i="2" s="1"/>
  <c r="G606" i="2"/>
  <c r="G496" i="1"/>
  <c r="F457" i="2"/>
  <c r="H457" i="2" s="1"/>
  <c r="G493" i="1"/>
  <c r="F453" i="2" s="1"/>
  <c r="F454" i="2"/>
  <c r="I954" i="1"/>
  <c r="F863" i="2"/>
  <c r="H863" i="2" s="1"/>
  <c r="H493" i="1"/>
  <c r="G453" i="2" s="1"/>
  <c r="H453" i="2" s="1"/>
  <c r="G454" i="2"/>
  <c r="H454" i="2" s="1"/>
  <c r="I625" i="1"/>
  <c r="F602" i="2"/>
  <c r="H602" i="2" s="1"/>
  <c r="G820" i="1"/>
  <c r="F251" i="2"/>
  <c r="H251" i="2" s="1"/>
  <c r="H224" i="1"/>
  <c r="G360" i="2"/>
  <c r="G18" i="1"/>
  <c r="F35" i="2"/>
  <c r="G224" i="1"/>
  <c r="F359" i="2" s="1"/>
  <c r="F360" i="2"/>
  <c r="H18" i="1"/>
  <c r="I18" i="1" s="1"/>
  <c r="G35" i="2"/>
  <c r="H35" i="2" s="1"/>
  <c r="I709" i="1"/>
  <c r="G623" i="1"/>
  <c r="I513" i="1"/>
  <c r="I710" i="1"/>
  <c r="I509" i="1"/>
  <c r="I610" i="1"/>
  <c r="I497" i="1"/>
  <c r="I494" i="1"/>
  <c r="G624" i="1"/>
  <c r="I629" i="1"/>
  <c r="H165" i="1"/>
  <c r="G165" i="1"/>
  <c r="I493" i="1" l="1"/>
  <c r="H605" i="2"/>
  <c r="I427" i="1"/>
  <c r="I165" i="1"/>
  <c r="I628" i="1"/>
  <c r="H360" i="2"/>
  <c r="I364" i="1"/>
  <c r="G359" i="2"/>
  <c r="H359" i="2" s="1"/>
  <c r="I224" i="1"/>
  <c r="H606" i="2"/>
  <c r="H384" i="2"/>
  <c r="I623" i="1"/>
  <c r="F600" i="2"/>
  <c r="H600" i="2" s="1"/>
  <c r="H426" i="1"/>
  <c r="G383" i="2"/>
  <c r="F250" i="2"/>
  <c r="H250" i="2" s="1"/>
  <c r="I820" i="1"/>
  <c r="H575" i="2"/>
  <c r="H694" i="2"/>
  <c r="I624" i="1"/>
  <c r="F601" i="2"/>
  <c r="H601" i="2" s="1"/>
  <c r="H693" i="2"/>
  <c r="G363" i="1"/>
  <c r="F134" i="2"/>
  <c r="H277" i="1"/>
  <c r="G785" i="2"/>
  <c r="G426" i="1"/>
  <c r="F383" i="2"/>
  <c r="I609" i="1"/>
  <c r="I496" i="1"/>
  <c r="F456" i="2"/>
  <c r="H456" i="2" s="1"/>
  <c r="H135" i="2"/>
  <c r="G278" i="1"/>
  <c r="I278" i="1" s="1"/>
  <c r="F786" i="2"/>
  <c r="H786" i="2" s="1"/>
  <c r="I512" i="1"/>
  <c r="H363" i="1"/>
  <c r="G134" i="2"/>
  <c r="G164" i="1"/>
  <c r="F241" i="2" s="1"/>
  <c r="F242" i="2"/>
  <c r="H164" i="1"/>
  <c r="G242" i="2"/>
  <c r="H17" i="1"/>
  <c r="G33" i="2"/>
  <c r="G17" i="1"/>
  <c r="F33" i="2"/>
  <c r="I27" i="1"/>
  <c r="I29" i="1"/>
  <c r="I32" i="1"/>
  <c r="I34" i="1"/>
  <c r="I38" i="1"/>
  <c r="I41" i="1"/>
  <c r="I43" i="1"/>
  <c r="I47" i="1"/>
  <c r="I49" i="1"/>
  <c r="I52" i="1"/>
  <c r="I58" i="1"/>
  <c r="I64" i="1"/>
  <c r="I70" i="1"/>
  <c r="I72" i="1"/>
  <c r="I74" i="1"/>
  <c r="I77" i="1"/>
  <c r="I79" i="1"/>
  <c r="I84" i="1"/>
  <c r="I89" i="1"/>
  <c r="I95" i="1"/>
  <c r="I98" i="1"/>
  <c r="I100" i="1"/>
  <c r="I107" i="1"/>
  <c r="I111" i="1"/>
  <c r="I115" i="1"/>
  <c r="I117" i="1"/>
  <c r="I120" i="1"/>
  <c r="I122" i="1"/>
  <c r="I126" i="1"/>
  <c r="I129" i="1"/>
  <c r="I135" i="1"/>
  <c r="I138" i="1"/>
  <c r="I143" i="1"/>
  <c r="I146" i="1"/>
  <c r="I150" i="1"/>
  <c r="I157" i="1"/>
  <c r="I163" i="1"/>
  <c r="I173" i="1"/>
  <c r="I176" i="1"/>
  <c r="I181" i="1"/>
  <c r="I186" i="1"/>
  <c r="I191" i="1"/>
  <c r="I196" i="1"/>
  <c r="I202" i="1"/>
  <c r="I204" i="1"/>
  <c r="I211" i="1"/>
  <c r="I217" i="1"/>
  <c r="I220" i="1"/>
  <c r="I223" i="1"/>
  <c r="I234" i="1"/>
  <c r="I240" i="1"/>
  <c r="I243" i="1"/>
  <c r="I246" i="1"/>
  <c r="I253" i="1"/>
  <c r="I255" i="1"/>
  <c r="I262" i="1"/>
  <c r="I268" i="1"/>
  <c r="I271" i="1"/>
  <c r="I274" i="1"/>
  <c r="I287" i="1"/>
  <c r="I289" i="1"/>
  <c r="I293" i="1"/>
  <c r="I295" i="1"/>
  <c r="I302" i="1"/>
  <c r="I303" i="1"/>
  <c r="I307" i="1"/>
  <c r="I309" i="1"/>
  <c r="I312" i="1"/>
  <c r="I320" i="1"/>
  <c r="I324" i="1"/>
  <c r="I326" i="1"/>
  <c r="I329" i="1"/>
  <c r="I337" i="1"/>
  <c r="I339" i="1"/>
  <c r="I342" i="1"/>
  <c r="I349" i="1"/>
  <c r="I357" i="1"/>
  <c r="I361" i="1"/>
  <c r="I371" i="1"/>
  <c r="I373" i="1"/>
  <c r="I376" i="1"/>
  <c r="I380" i="1"/>
  <c r="I383" i="1"/>
  <c r="I388" i="1"/>
  <c r="I390" i="1"/>
  <c r="I397" i="1"/>
  <c r="I401" i="1"/>
  <c r="I404" i="1"/>
  <c r="I407" i="1"/>
  <c r="I410" i="1"/>
  <c r="I413" i="1"/>
  <c r="I416" i="1"/>
  <c r="I423" i="1"/>
  <c r="I434" i="1"/>
  <c r="I441" i="1"/>
  <c r="I444" i="1"/>
  <c r="I453" i="1"/>
  <c r="I457" i="1"/>
  <c r="I460" i="1"/>
  <c r="I463" i="1"/>
  <c r="I467" i="1"/>
  <c r="I471" i="1"/>
  <c r="I474" i="1"/>
  <c r="I479" i="1"/>
  <c r="I482" i="1"/>
  <c r="I485" i="1"/>
  <c r="I533" i="1"/>
  <c r="I537" i="1"/>
  <c r="I540" i="1"/>
  <c r="I543" i="1"/>
  <c r="I548" i="1"/>
  <c r="I551" i="1"/>
  <c r="I554" i="1"/>
  <c r="I559" i="1"/>
  <c r="I564" i="1"/>
  <c r="I571" i="1"/>
  <c r="I575" i="1"/>
  <c r="I578" i="1"/>
  <c r="I582" i="1"/>
  <c r="I587" i="1"/>
  <c r="I590" i="1"/>
  <c r="I593" i="1"/>
  <c r="I598" i="1"/>
  <c r="I605" i="1"/>
  <c r="I608" i="1"/>
  <c r="I615" i="1"/>
  <c r="I622" i="1"/>
  <c r="I633" i="1"/>
  <c r="I638" i="1"/>
  <c r="I643" i="1"/>
  <c r="I648" i="1"/>
  <c r="I651" i="1"/>
  <c r="I654" i="1"/>
  <c r="I657" i="1"/>
  <c r="I660" i="1"/>
  <c r="I665" i="1"/>
  <c r="I667" i="1"/>
  <c r="I670" i="1"/>
  <c r="I672" i="1"/>
  <c r="I677" i="1"/>
  <c r="I682" i="1"/>
  <c r="I684" i="1"/>
  <c r="I687" i="1"/>
  <c r="I689" i="1"/>
  <c r="I693" i="1"/>
  <c r="I694" i="1"/>
  <c r="I695" i="1"/>
  <c r="I696" i="1"/>
  <c r="I704" i="1"/>
  <c r="I707" i="1"/>
  <c r="I714" i="1"/>
  <c r="I717" i="1"/>
  <c r="I721" i="1"/>
  <c r="I725" i="1"/>
  <c r="I728" i="1"/>
  <c r="I731" i="1"/>
  <c r="I735" i="1"/>
  <c r="I739" i="1"/>
  <c r="I744" i="1"/>
  <c r="I751" i="1"/>
  <c r="I754" i="1"/>
  <c r="I758" i="1"/>
  <c r="I762" i="1"/>
  <c r="I767" i="1"/>
  <c r="I770" i="1"/>
  <c r="I773" i="1"/>
  <c r="I778" i="1"/>
  <c r="I786" i="1"/>
  <c r="I794" i="1"/>
  <c r="I796" i="1"/>
  <c r="I799" i="1"/>
  <c r="I803" i="1"/>
  <c r="I806" i="1"/>
  <c r="I813" i="1"/>
  <c r="I816" i="1"/>
  <c r="I819" i="1"/>
  <c r="I830" i="1"/>
  <c r="I834" i="1"/>
  <c r="I837" i="1"/>
  <c r="I843" i="1"/>
  <c r="I848" i="1"/>
  <c r="I851" i="1"/>
  <c r="I855" i="1"/>
  <c r="I861" i="1"/>
  <c r="I868" i="1"/>
  <c r="I871" i="1"/>
  <c r="I874" i="1"/>
  <c r="I878" i="1"/>
  <c r="I887" i="1"/>
  <c r="I890" i="1"/>
  <c r="I893" i="1"/>
  <c r="I901" i="1"/>
  <c r="I903" i="1"/>
  <c r="I905" i="1"/>
  <c r="I908" i="1"/>
  <c r="I910" i="1"/>
  <c r="I914" i="1"/>
  <c r="I918" i="1"/>
  <c r="I922" i="1"/>
  <c r="I926" i="1"/>
  <c r="I931" i="1"/>
  <c r="I934" i="1"/>
  <c r="I937" i="1"/>
  <c r="I944" i="1"/>
  <c r="I947" i="1"/>
  <c r="I950" i="1"/>
  <c r="I953" i="1"/>
  <c r="I964" i="1"/>
  <c r="I967" i="1"/>
  <c r="I970" i="1"/>
  <c r="I977" i="1"/>
  <c r="I981" i="1"/>
  <c r="I985" i="1"/>
  <c r="I989" i="1"/>
  <c r="I994" i="1"/>
  <c r="I997" i="1"/>
  <c r="I1000" i="1"/>
  <c r="I1006" i="1"/>
  <c r="I1008" i="1"/>
  <c r="I1011" i="1"/>
  <c r="I1013" i="1"/>
  <c r="I1017" i="1"/>
  <c r="I1020" i="1"/>
  <c r="G793" i="1"/>
  <c r="H795" i="1"/>
  <c r="G795" i="1"/>
  <c r="H798" i="1"/>
  <c r="G798" i="1"/>
  <c r="H802" i="1"/>
  <c r="H801" i="1" s="1"/>
  <c r="G802" i="1"/>
  <c r="G801" i="1" s="1"/>
  <c r="H805" i="1"/>
  <c r="H804" i="1" s="1"/>
  <c r="G805" i="1"/>
  <c r="G804" i="1" s="1"/>
  <c r="H812" i="1"/>
  <c r="G236" i="2" s="1"/>
  <c r="G812" i="1"/>
  <c r="H815" i="1"/>
  <c r="G815" i="1"/>
  <c r="H818" i="1"/>
  <c r="G818" i="1"/>
  <c r="F248" i="2" s="1"/>
  <c r="H829" i="1"/>
  <c r="G829" i="1"/>
  <c r="H833" i="1"/>
  <c r="G833" i="1"/>
  <c r="H836" i="1"/>
  <c r="G836" i="1"/>
  <c r="H842" i="1"/>
  <c r="G842" i="1"/>
  <c r="H847" i="1"/>
  <c r="G351" i="2" s="1"/>
  <c r="G847" i="1"/>
  <c r="H850" i="1"/>
  <c r="G354" i="2" s="1"/>
  <c r="G850" i="1"/>
  <c r="H854" i="1"/>
  <c r="G365" i="2" s="1"/>
  <c r="G854" i="1"/>
  <c r="H860" i="1"/>
  <c r="G860" i="1"/>
  <c r="H877" i="1"/>
  <c r="G877" i="1"/>
  <c r="H873" i="1"/>
  <c r="G873" i="1"/>
  <c r="H870" i="1"/>
  <c r="G870" i="1"/>
  <c r="F397" i="2" s="1"/>
  <c r="H867" i="1"/>
  <c r="G867" i="1"/>
  <c r="H886" i="1"/>
  <c r="G886" i="1"/>
  <c r="G885" i="1" s="1"/>
  <c r="H889" i="1"/>
  <c r="G889" i="1"/>
  <c r="H892" i="1"/>
  <c r="G892" i="1"/>
  <c r="H900" i="1"/>
  <c r="G810" i="2" s="1"/>
  <c r="G900" i="1"/>
  <c r="F810" i="2" s="1"/>
  <c r="H902" i="1"/>
  <c r="G812" i="2" s="1"/>
  <c r="G902" i="1"/>
  <c r="F812" i="2" s="1"/>
  <c r="H904" i="1"/>
  <c r="G814" i="2" s="1"/>
  <c r="G904" i="1"/>
  <c r="F814" i="2" s="1"/>
  <c r="H907" i="1"/>
  <c r="G817" i="2" s="1"/>
  <c r="G907" i="1"/>
  <c r="F817" i="2" s="1"/>
  <c r="H909" i="1"/>
  <c r="G819" i="2" s="1"/>
  <c r="H819" i="2" s="1"/>
  <c r="H913" i="1"/>
  <c r="G913" i="1"/>
  <c r="H917" i="1"/>
  <c r="G917" i="1"/>
  <c r="H921" i="1"/>
  <c r="G921" i="1"/>
  <c r="H925" i="1"/>
  <c r="G925" i="1"/>
  <c r="H930" i="1"/>
  <c r="G839" i="2" s="1"/>
  <c r="G930" i="1"/>
  <c r="H933" i="1"/>
  <c r="G933" i="1"/>
  <c r="H936" i="1"/>
  <c r="G936" i="1"/>
  <c r="H943" i="1"/>
  <c r="G943" i="1"/>
  <c r="H946" i="1"/>
  <c r="G946" i="1"/>
  <c r="H949" i="1"/>
  <c r="G949" i="1"/>
  <c r="H952" i="1"/>
  <c r="G861" i="2" s="1"/>
  <c r="G952" i="1"/>
  <c r="H963" i="1"/>
  <c r="G963" i="1"/>
  <c r="F873" i="2" s="1"/>
  <c r="H966" i="1"/>
  <c r="G966" i="1"/>
  <c r="H969" i="1"/>
  <c r="G879" i="2" s="1"/>
  <c r="G969" i="1"/>
  <c r="H976" i="1"/>
  <c r="G976" i="1"/>
  <c r="H980" i="1"/>
  <c r="G980" i="1"/>
  <c r="H984" i="1"/>
  <c r="G984" i="1"/>
  <c r="G983" i="1" s="1"/>
  <c r="G982" i="1" s="1"/>
  <c r="F892" i="2" s="1"/>
  <c r="H988" i="1"/>
  <c r="G988" i="1"/>
  <c r="H993" i="1"/>
  <c r="G993" i="1"/>
  <c r="H996" i="1"/>
  <c r="G906" i="2" s="1"/>
  <c r="G996" i="1"/>
  <c r="H999" i="1"/>
  <c r="G909" i="2" s="1"/>
  <c r="G999" i="1"/>
  <c r="H1005" i="1"/>
  <c r="G915" i="2" s="1"/>
  <c r="G1005" i="1"/>
  <c r="F915" i="2" s="1"/>
  <c r="H1007" i="1"/>
  <c r="G917" i="2" s="1"/>
  <c r="G1007" i="1"/>
  <c r="F917" i="2" s="1"/>
  <c r="H1012" i="1"/>
  <c r="G922" i="2" s="1"/>
  <c r="H1010" i="1"/>
  <c r="G920" i="2" s="1"/>
  <c r="G1010" i="1"/>
  <c r="F920" i="2" s="1"/>
  <c r="G1012" i="1"/>
  <c r="F922" i="2" s="1"/>
  <c r="H1016" i="1"/>
  <c r="G1016" i="1"/>
  <c r="H1019" i="1"/>
  <c r="G929" i="2" s="1"/>
  <c r="G1019" i="1"/>
  <c r="H785" i="1"/>
  <c r="H784" i="1" s="1"/>
  <c r="H783" i="1" s="1"/>
  <c r="H782" i="1" s="1"/>
  <c r="H781" i="1" s="1"/>
  <c r="H780" i="1" s="1"/>
  <c r="H779" i="1" s="1"/>
  <c r="G785" i="1"/>
  <c r="G784" i="1" s="1"/>
  <c r="G783" i="1" s="1"/>
  <c r="G782" i="1" s="1"/>
  <c r="H777" i="1"/>
  <c r="G777" i="1"/>
  <c r="H772" i="1"/>
  <c r="G756" i="2" s="1"/>
  <c r="G772" i="1"/>
  <c r="H769" i="1"/>
  <c r="G769" i="1"/>
  <c r="H766" i="1"/>
  <c r="G766" i="1"/>
  <c r="H761" i="1"/>
  <c r="G761" i="1"/>
  <c r="H757" i="1"/>
  <c r="G741" i="2" s="1"/>
  <c r="G757" i="1"/>
  <c r="H753" i="1"/>
  <c r="G753" i="1"/>
  <c r="H750" i="1"/>
  <c r="G734" i="2" s="1"/>
  <c r="G750" i="1"/>
  <c r="H743" i="1"/>
  <c r="G727" i="2" s="1"/>
  <c r="G743" i="1"/>
  <c r="H738" i="1"/>
  <c r="G738" i="1"/>
  <c r="H734" i="1"/>
  <c r="G734" i="1"/>
  <c r="H730" i="1"/>
  <c r="G714" i="2" s="1"/>
  <c r="G730" i="1"/>
  <c r="H727" i="1"/>
  <c r="G727" i="1"/>
  <c r="H724" i="1"/>
  <c r="G724" i="1"/>
  <c r="H720" i="1"/>
  <c r="G704" i="2" s="1"/>
  <c r="G720" i="1"/>
  <c r="H716" i="1"/>
  <c r="G700" i="2" s="1"/>
  <c r="G716" i="1"/>
  <c r="H713" i="1"/>
  <c r="G713" i="1"/>
  <c r="H706" i="1"/>
  <c r="G706" i="1"/>
  <c r="H703" i="1"/>
  <c r="G703" i="1"/>
  <c r="H692" i="1"/>
  <c r="G692" i="1"/>
  <c r="H688" i="1"/>
  <c r="G665" i="2" s="1"/>
  <c r="G688" i="1"/>
  <c r="F665" i="2" s="1"/>
  <c r="H686" i="1"/>
  <c r="G663" i="2" s="1"/>
  <c r="G686" i="1"/>
  <c r="F663" i="2" s="1"/>
  <c r="H683" i="1"/>
  <c r="G660" i="2" s="1"/>
  <c r="H660" i="2" s="1"/>
  <c r="G683" i="1"/>
  <c r="F660" i="2" s="1"/>
  <c r="H681" i="1"/>
  <c r="G658" i="2" s="1"/>
  <c r="H658" i="2" s="1"/>
  <c r="H676" i="1"/>
  <c r="G676" i="1"/>
  <c r="H671" i="1"/>
  <c r="G648" i="2" s="1"/>
  <c r="H648" i="2" s="1"/>
  <c r="H669" i="1"/>
  <c r="G646" i="2" s="1"/>
  <c r="G669" i="1"/>
  <c r="F646" i="2" s="1"/>
  <c r="H666" i="1"/>
  <c r="G643" i="2" s="1"/>
  <c r="G666" i="1"/>
  <c r="F643" i="2" s="1"/>
  <c r="H664" i="1"/>
  <c r="G641" i="2" s="1"/>
  <c r="G664" i="1"/>
  <c r="F641" i="2" s="1"/>
  <c r="H659" i="1"/>
  <c r="H658" i="1" s="1"/>
  <c r="G659" i="1"/>
  <c r="G658" i="1" s="1"/>
  <c r="H656" i="1"/>
  <c r="G656" i="1"/>
  <c r="H653" i="1"/>
  <c r="H652" i="1" s="1"/>
  <c r="G653" i="1"/>
  <c r="G652" i="1" s="1"/>
  <c r="H650" i="1"/>
  <c r="G650" i="1"/>
  <c r="H647" i="1"/>
  <c r="G647" i="1"/>
  <c r="H642" i="1"/>
  <c r="G642" i="1"/>
  <c r="H637" i="1"/>
  <c r="G614" i="2" s="1"/>
  <c r="G637" i="1"/>
  <c r="H632" i="1"/>
  <c r="G632" i="1"/>
  <c r="H621" i="1"/>
  <c r="G621" i="1"/>
  <c r="H614" i="1"/>
  <c r="G614" i="1"/>
  <c r="H607" i="1"/>
  <c r="G607" i="1"/>
  <c r="H604" i="1"/>
  <c r="G604" i="1"/>
  <c r="H570" i="1"/>
  <c r="G570" i="1"/>
  <c r="H574" i="1"/>
  <c r="G574" i="1"/>
  <c r="H577" i="1"/>
  <c r="G577" i="1"/>
  <c r="H581" i="1"/>
  <c r="G581" i="1"/>
  <c r="H597" i="1"/>
  <c r="G557" i="2" s="1"/>
  <c r="G597" i="1"/>
  <c r="H592" i="1"/>
  <c r="G552" i="2" s="1"/>
  <c r="G592" i="1"/>
  <c r="H589" i="1"/>
  <c r="G589" i="1"/>
  <c r="H586" i="1"/>
  <c r="G586" i="1"/>
  <c r="H563" i="1"/>
  <c r="G563" i="1"/>
  <c r="H558" i="1"/>
  <c r="G558" i="1"/>
  <c r="H553" i="1"/>
  <c r="G553" i="1"/>
  <c r="H550" i="1"/>
  <c r="G510" i="2" s="1"/>
  <c r="G550" i="1"/>
  <c r="H547" i="1"/>
  <c r="G507" i="2" s="1"/>
  <c r="G547" i="1"/>
  <c r="H542" i="1"/>
  <c r="G542" i="1"/>
  <c r="H539" i="1"/>
  <c r="G499" i="2" s="1"/>
  <c r="G539" i="1"/>
  <c r="H536" i="1"/>
  <c r="G536" i="1"/>
  <c r="H532" i="1"/>
  <c r="G532" i="1"/>
  <c r="H528" i="1"/>
  <c r="G488" i="2" s="1"/>
  <c r="G528" i="1"/>
  <c r="H525" i="1"/>
  <c r="G485" i="2" s="1"/>
  <c r="G525" i="1"/>
  <c r="H521" i="1"/>
  <c r="G481" i="2" s="1"/>
  <c r="G521" i="1"/>
  <c r="H517" i="1"/>
  <c r="G477" i="2" s="1"/>
  <c r="G517" i="1"/>
  <c r="H507" i="1"/>
  <c r="G467" i="2" s="1"/>
  <c r="G507" i="1"/>
  <c r="H504" i="1"/>
  <c r="G464" i="2" s="1"/>
  <c r="G504" i="1"/>
  <c r="H501" i="1"/>
  <c r="G461" i="2" s="1"/>
  <c r="G501" i="1"/>
  <c r="H491" i="1"/>
  <c r="G491" i="1"/>
  <c r="H484" i="1"/>
  <c r="G444" i="2" s="1"/>
  <c r="G484" i="1"/>
  <c r="H481" i="1"/>
  <c r="G481" i="1"/>
  <c r="H478" i="1"/>
  <c r="G478" i="1"/>
  <c r="H473" i="1"/>
  <c r="G473" i="1"/>
  <c r="H470" i="1"/>
  <c r="G470" i="1"/>
  <c r="H466" i="1"/>
  <c r="G426" i="2" s="1"/>
  <c r="G466" i="1"/>
  <c r="H462" i="1"/>
  <c r="G462" i="1"/>
  <c r="H459" i="1"/>
  <c r="G459" i="1"/>
  <c r="H456" i="1"/>
  <c r="G456" i="1"/>
  <c r="H452" i="1"/>
  <c r="G412" i="2" s="1"/>
  <c r="G452" i="1"/>
  <c r="H443" i="1"/>
  <c r="G443" i="1"/>
  <c r="H440" i="1"/>
  <c r="G440" i="1"/>
  <c r="H433" i="1"/>
  <c r="G433" i="1"/>
  <c r="H422" i="1"/>
  <c r="G378" i="2" s="1"/>
  <c r="G422" i="1"/>
  <c r="H415" i="1"/>
  <c r="G316" i="2" s="1"/>
  <c r="G415" i="1"/>
  <c r="H412" i="1"/>
  <c r="G412" i="1"/>
  <c r="H409" i="1"/>
  <c r="G310" i="2" s="1"/>
  <c r="G409" i="1"/>
  <c r="H406" i="1"/>
  <c r="G307" i="2" s="1"/>
  <c r="G406" i="1"/>
  <c r="H403" i="1"/>
  <c r="G304" i="2" s="1"/>
  <c r="G403" i="1"/>
  <c r="H400" i="1"/>
  <c r="G301" i="2" s="1"/>
  <c r="G400" i="1"/>
  <c r="H396" i="1"/>
  <c r="G297" i="2" s="1"/>
  <c r="G396" i="1"/>
  <c r="H389" i="1"/>
  <c r="G173" i="2" s="1"/>
  <c r="G389" i="1"/>
  <c r="F173" i="2" s="1"/>
  <c r="H387" i="1"/>
  <c r="G171" i="2" s="1"/>
  <c r="G387" i="1"/>
  <c r="F171" i="2" s="1"/>
  <c r="H382" i="1"/>
  <c r="G382" i="1"/>
  <c r="H379" i="1"/>
  <c r="G379" i="1"/>
  <c r="H375" i="1"/>
  <c r="G375" i="1"/>
  <c r="G374" i="1" s="1"/>
  <c r="H372" i="1"/>
  <c r="G372" i="1"/>
  <c r="H370" i="1"/>
  <c r="G370" i="1"/>
  <c r="H360" i="1"/>
  <c r="G126" i="2" s="1"/>
  <c r="G360" i="1"/>
  <c r="H356" i="1"/>
  <c r="G122" i="2" s="1"/>
  <c r="G356" i="1"/>
  <c r="H348" i="1"/>
  <c r="G946" i="2" s="1"/>
  <c r="G348" i="1"/>
  <c r="H341" i="1"/>
  <c r="G90" i="2" s="1"/>
  <c r="G341" i="1"/>
  <c r="H338" i="1"/>
  <c r="G87" i="2" s="1"/>
  <c r="H336" i="1"/>
  <c r="G85" i="2" s="1"/>
  <c r="G338" i="1"/>
  <c r="F87" i="2" s="1"/>
  <c r="G336" i="1"/>
  <c r="F85" i="2" s="1"/>
  <c r="H328" i="1"/>
  <c r="G80" i="2" s="1"/>
  <c r="G328" i="1"/>
  <c r="H325" i="1"/>
  <c r="G77" i="2" s="1"/>
  <c r="H77" i="2" s="1"/>
  <c r="G325" i="1"/>
  <c r="F77" i="2" s="1"/>
  <c r="H323" i="1"/>
  <c r="G75" i="2" s="1"/>
  <c r="H75" i="2" s="1"/>
  <c r="G323" i="1"/>
  <c r="F75" i="2" s="1"/>
  <c r="H319" i="1"/>
  <c r="G319" i="1"/>
  <c r="H311" i="1"/>
  <c r="G28" i="2" s="1"/>
  <c r="G311" i="1"/>
  <c r="H308" i="1"/>
  <c r="G25" i="2" s="1"/>
  <c r="G308" i="1"/>
  <c r="F25" i="2" s="1"/>
  <c r="H306" i="1"/>
  <c r="G23" i="2" s="1"/>
  <c r="G306" i="1"/>
  <c r="F23" i="2" s="1"/>
  <c r="H301" i="1"/>
  <c r="G18" i="2" s="1"/>
  <c r="G301" i="1"/>
  <c r="H294" i="1"/>
  <c r="G801" i="2" s="1"/>
  <c r="H801" i="2" s="1"/>
  <c r="G294" i="1"/>
  <c r="F801" i="2" s="1"/>
  <c r="H292" i="1"/>
  <c r="G799" i="2" s="1"/>
  <c r="G292" i="1"/>
  <c r="F799" i="2" s="1"/>
  <c r="H288" i="1"/>
  <c r="G795" i="2" s="1"/>
  <c r="G288" i="1"/>
  <c r="F795" i="2" s="1"/>
  <c r="H286" i="1"/>
  <c r="G793" i="2" s="1"/>
  <c r="G286" i="1"/>
  <c r="F793" i="2" s="1"/>
  <c r="H273" i="1"/>
  <c r="G273" i="1"/>
  <c r="H270" i="1"/>
  <c r="G777" i="2" s="1"/>
  <c r="G270" i="1"/>
  <c r="H267" i="1"/>
  <c r="G774" i="2" s="1"/>
  <c r="G267" i="1"/>
  <c r="H261" i="1"/>
  <c r="G261" i="1"/>
  <c r="H254" i="1"/>
  <c r="G679" i="2" s="1"/>
  <c r="G254" i="1"/>
  <c r="F679" i="2" s="1"/>
  <c r="H252" i="1"/>
  <c r="G677" i="2" s="1"/>
  <c r="G252" i="1"/>
  <c r="F677" i="2" s="1"/>
  <c r="H245" i="1"/>
  <c r="G591" i="2" s="1"/>
  <c r="G245" i="1"/>
  <c r="H242" i="1"/>
  <c r="G588" i="2" s="1"/>
  <c r="G242" i="1"/>
  <c r="H239" i="1"/>
  <c r="G585" i="2" s="1"/>
  <c r="G239" i="1"/>
  <c r="H233" i="1"/>
  <c r="G563" i="2" s="1"/>
  <c r="G233" i="1"/>
  <c r="H222" i="1"/>
  <c r="G357" i="2" s="1"/>
  <c r="G222" i="1"/>
  <c r="H219" i="1"/>
  <c r="G348" i="2" s="1"/>
  <c r="G219" i="1"/>
  <c r="H216" i="1"/>
  <c r="G345" i="2" s="1"/>
  <c r="G216" i="1"/>
  <c r="H210" i="1"/>
  <c r="G322" i="2" s="1"/>
  <c r="G210" i="1"/>
  <c r="H203" i="1"/>
  <c r="G290" i="2" s="1"/>
  <c r="G203" i="1"/>
  <c r="F290" i="2" s="1"/>
  <c r="H201" i="1"/>
  <c r="G288" i="2" s="1"/>
  <c r="G201" i="1"/>
  <c r="F288" i="2" s="1"/>
  <c r="H195" i="1"/>
  <c r="G282" i="2" s="1"/>
  <c r="G195" i="1"/>
  <c r="H190" i="1"/>
  <c r="G277" i="2" s="1"/>
  <c r="G190" i="1"/>
  <c r="H185" i="1"/>
  <c r="G185" i="1"/>
  <c r="H180" i="1"/>
  <c r="G267" i="2" s="1"/>
  <c r="G180" i="1"/>
  <c r="H175" i="1"/>
  <c r="G262" i="2" s="1"/>
  <c r="G175" i="1"/>
  <c r="H172" i="1"/>
  <c r="G172" i="1"/>
  <c r="H162" i="1"/>
  <c r="G239" i="2" s="1"/>
  <c r="G162" i="1"/>
  <c r="H156" i="1"/>
  <c r="G156" i="1"/>
  <c r="H149" i="1"/>
  <c r="G223" i="2" s="1"/>
  <c r="G149" i="1"/>
  <c r="H145" i="1"/>
  <c r="G219" i="2" s="1"/>
  <c r="G145" i="1"/>
  <c r="H142" i="1"/>
  <c r="G216" i="2" s="1"/>
  <c r="G142" i="1"/>
  <c r="H137" i="1"/>
  <c r="G211" i="2" s="1"/>
  <c r="G137" i="1"/>
  <c r="H134" i="1"/>
  <c r="G134" i="1"/>
  <c r="H128" i="1"/>
  <c r="G202" i="2" s="1"/>
  <c r="G128" i="1"/>
  <c r="H125" i="1"/>
  <c r="G199" i="2" s="1"/>
  <c r="G125" i="1"/>
  <c r="H121" i="1"/>
  <c r="G195" i="2" s="1"/>
  <c r="G121" i="1"/>
  <c r="F195" i="2" s="1"/>
  <c r="H119" i="1"/>
  <c r="G193" i="2" s="1"/>
  <c r="G119" i="1"/>
  <c r="F193" i="2" s="1"/>
  <c r="H116" i="1"/>
  <c r="G190" i="2" s="1"/>
  <c r="G116" i="1"/>
  <c r="F190" i="2" s="1"/>
  <c r="H114" i="1"/>
  <c r="G188" i="2" s="1"/>
  <c r="H188" i="2" s="1"/>
  <c r="G114" i="1"/>
  <c r="F188" i="2" s="1"/>
  <c r="H110" i="1"/>
  <c r="G110" i="1"/>
  <c r="H106" i="1"/>
  <c r="G181" i="2" s="1"/>
  <c r="G106" i="1"/>
  <c r="H97" i="1"/>
  <c r="G165" i="2" s="1"/>
  <c r="H165" i="2" s="1"/>
  <c r="G97" i="1"/>
  <c r="F165" i="2" s="1"/>
  <c r="H99" i="1"/>
  <c r="G167" i="2" s="1"/>
  <c r="G99" i="1"/>
  <c r="F167" i="2" s="1"/>
  <c r="H94" i="1"/>
  <c r="G162" i="2" s="1"/>
  <c r="G94" i="1"/>
  <c r="H88" i="1"/>
  <c r="G140" i="2" s="1"/>
  <c r="G88" i="1"/>
  <c r="H83" i="1"/>
  <c r="G131" i="2" s="1"/>
  <c r="G83" i="1"/>
  <c r="H78" i="1"/>
  <c r="G117" i="2" s="1"/>
  <c r="H117" i="2" s="1"/>
  <c r="H76" i="1"/>
  <c r="G115" i="2" s="1"/>
  <c r="G76" i="1"/>
  <c r="F115" i="2" s="1"/>
  <c r="H73" i="1"/>
  <c r="G112" i="2" s="1"/>
  <c r="H71" i="1"/>
  <c r="G110" i="2" s="1"/>
  <c r="H110" i="2" s="1"/>
  <c r="H69" i="1"/>
  <c r="G108" i="2" s="1"/>
  <c r="G73" i="1"/>
  <c r="F112" i="2" s="1"/>
  <c r="G71" i="1"/>
  <c r="F110" i="2" s="1"/>
  <c r="G69" i="1"/>
  <c r="F108" i="2" s="1"/>
  <c r="H63" i="1"/>
  <c r="G102" i="2" s="1"/>
  <c r="G63" i="1"/>
  <c r="H57" i="1"/>
  <c r="G96" i="2" s="1"/>
  <c r="G57" i="1"/>
  <c r="H51" i="1"/>
  <c r="G65" i="2" s="1"/>
  <c r="G51" i="1"/>
  <c r="H48" i="1"/>
  <c r="G62" i="2" s="1"/>
  <c r="G48" i="1"/>
  <c r="F62" i="2" s="1"/>
  <c r="H46" i="1"/>
  <c r="G60" i="2" s="1"/>
  <c r="G46" i="1"/>
  <c r="F60" i="2" s="1"/>
  <c r="H40" i="1"/>
  <c r="G54" i="2" s="1"/>
  <c r="H42" i="1"/>
  <c r="G56" i="2" s="1"/>
  <c r="H56" i="2" s="1"/>
  <c r="G42" i="1"/>
  <c r="F56" i="2" s="1"/>
  <c r="G40" i="1"/>
  <c r="F54" i="2" s="1"/>
  <c r="H37" i="1"/>
  <c r="G51" i="2" s="1"/>
  <c r="G37" i="1"/>
  <c r="H33" i="1"/>
  <c r="G47" i="2" s="1"/>
  <c r="G33" i="1"/>
  <c r="F47" i="2" s="1"/>
  <c r="H31" i="1"/>
  <c r="G45" i="2" s="1"/>
  <c r="G31" i="1"/>
  <c r="F45" i="2" s="1"/>
  <c r="H28" i="1"/>
  <c r="G42" i="2" s="1"/>
  <c r="G28" i="1"/>
  <c r="F42" i="2" s="1"/>
  <c r="H26" i="1"/>
  <c r="G40" i="2" s="1"/>
  <c r="G26" i="1"/>
  <c r="F40" i="2" s="1"/>
  <c r="H13" i="1"/>
  <c r="G13" i="2" s="1"/>
  <c r="G13" i="1"/>
  <c r="I426" i="1" l="1"/>
  <c r="G145" i="2"/>
  <c r="H369" i="1"/>
  <c r="H134" i="2"/>
  <c r="H679" i="2"/>
  <c r="H677" i="2"/>
  <c r="H85" i="2"/>
  <c r="H920" i="2"/>
  <c r="I363" i="1"/>
  <c r="H173" i="2"/>
  <c r="H799" i="2"/>
  <c r="H917" i="2"/>
  <c r="H25" i="2"/>
  <c r="H812" i="2"/>
  <c r="H242" i="2"/>
  <c r="H793" i="2"/>
  <c r="G157" i="2"/>
  <c r="H23" i="2"/>
  <c r="H171" i="2"/>
  <c r="H641" i="2"/>
  <c r="H663" i="2"/>
  <c r="H318" i="1"/>
  <c r="G70" i="2" s="1"/>
  <c r="G71" i="2"/>
  <c r="H458" i="1"/>
  <c r="G418" i="2" s="1"/>
  <c r="G419" i="2"/>
  <c r="H480" i="1"/>
  <c r="G440" i="2" s="1"/>
  <c r="G441" i="2"/>
  <c r="H562" i="1"/>
  <c r="G523" i="2"/>
  <c r="G675" i="1"/>
  <c r="F653" i="2"/>
  <c r="G866" i="1"/>
  <c r="F393" i="2" s="1"/>
  <c r="F394" i="2"/>
  <c r="G849" i="1"/>
  <c r="F353" i="2" s="1"/>
  <c r="F354" i="2"/>
  <c r="H354" i="2" s="1"/>
  <c r="G241" i="1"/>
  <c r="F587" i="2" s="1"/>
  <c r="F588" i="2"/>
  <c r="H588" i="2" s="1"/>
  <c r="G269" i="1"/>
  <c r="F776" i="2" s="1"/>
  <c r="F777" i="2"/>
  <c r="H777" i="2" s="1"/>
  <c r="G347" i="1"/>
  <c r="F946" i="2"/>
  <c r="H946" i="2" s="1"/>
  <c r="G378" i="1"/>
  <c r="F153" i="2" s="1"/>
  <c r="F154" i="2"/>
  <c r="G402" i="1"/>
  <c r="F303" i="2" s="1"/>
  <c r="F304" i="2"/>
  <c r="G432" i="1"/>
  <c r="F389" i="2"/>
  <c r="G461" i="1"/>
  <c r="F421" i="2" s="1"/>
  <c r="F422" i="2"/>
  <c r="G483" i="1"/>
  <c r="F443" i="2" s="1"/>
  <c r="F444" i="2"/>
  <c r="H444" i="2" s="1"/>
  <c r="G520" i="1"/>
  <c r="F481" i="2"/>
  <c r="G541" i="1"/>
  <c r="F501" i="2" s="1"/>
  <c r="F502" i="2"/>
  <c r="G585" i="1"/>
  <c r="F545" i="2" s="1"/>
  <c r="F546" i="2"/>
  <c r="G573" i="1"/>
  <c r="F533" i="2" s="1"/>
  <c r="F534" i="2"/>
  <c r="G631" i="1"/>
  <c r="I631" i="1" s="1"/>
  <c r="F609" i="2"/>
  <c r="G655" i="1"/>
  <c r="F632" i="2" s="1"/>
  <c r="F633" i="2"/>
  <c r="H675" i="1"/>
  <c r="G653" i="2"/>
  <c r="G705" i="1"/>
  <c r="F689" i="2" s="1"/>
  <c r="F690" i="2"/>
  <c r="G729" i="1"/>
  <c r="F713" i="2" s="1"/>
  <c r="F714" i="2"/>
  <c r="G756" i="1"/>
  <c r="F741" i="2"/>
  <c r="H741" i="2" s="1"/>
  <c r="G979" i="1"/>
  <c r="F890" i="2"/>
  <c r="G948" i="1"/>
  <c r="F857" i="2" s="1"/>
  <c r="F858" i="2"/>
  <c r="G924" i="1"/>
  <c r="F834" i="2"/>
  <c r="H814" i="2"/>
  <c r="H866" i="1"/>
  <c r="G393" i="2" s="1"/>
  <c r="G394" i="2"/>
  <c r="H394" i="2" s="1"/>
  <c r="H817" i="1"/>
  <c r="G247" i="2" s="1"/>
  <c r="G248" i="2"/>
  <c r="H248" i="2" s="1"/>
  <c r="G147" i="2"/>
  <c r="G277" i="1"/>
  <c r="I277" i="1" s="1"/>
  <c r="F785" i="2"/>
  <c r="H752" i="1"/>
  <c r="G736" i="2" s="1"/>
  <c r="G737" i="2"/>
  <c r="G154" i="2"/>
  <c r="H304" i="2"/>
  <c r="H432" i="1"/>
  <c r="G388" i="2" s="1"/>
  <c r="G389" i="2"/>
  <c r="H461" i="1"/>
  <c r="G421" i="2" s="1"/>
  <c r="G422" i="2"/>
  <c r="H422" i="2" s="1"/>
  <c r="H481" i="2"/>
  <c r="H541" i="1"/>
  <c r="G501" i="2" s="1"/>
  <c r="H501" i="2" s="1"/>
  <c r="G502" i="2"/>
  <c r="H502" i="2" s="1"/>
  <c r="H585" i="1"/>
  <c r="G545" i="2" s="1"/>
  <c r="G546" i="2"/>
  <c r="H573" i="1"/>
  <c r="G534" i="2"/>
  <c r="H631" i="1"/>
  <c r="G609" i="2"/>
  <c r="H655" i="1"/>
  <c r="G632" i="2" s="1"/>
  <c r="G633" i="2"/>
  <c r="H705" i="1"/>
  <c r="G689" i="2" s="1"/>
  <c r="H689" i="2" s="1"/>
  <c r="G690" i="2"/>
  <c r="H714" i="2"/>
  <c r="H915" i="2"/>
  <c r="H979" i="1"/>
  <c r="G890" i="2"/>
  <c r="H948" i="1"/>
  <c r="G857" i="2" s="1"/>
  <c r="G858" i="2"/>
  <c r="H924" i="1"/>
  <c r="G834" i="2"/>
  <c r="H834" i="2" s="1"/>
  <c r="G846" i="1"/>
  <c r="F350" i="2" s="1"/>
  <c r="F351" i="2"/>
  <c r="H351" i="2" s="1"/>
  <c r="G814" i="1"/>
  <c r="F244" i="2" s="1"/>
  <c r="F245" i="2"/>
  <c r="I793" i="1"/>
  <c r="F145" i="2"/>
  <c r="H145" i="2" s="1"/>
  <c r="H576" i="1"/>
  <c r="G536" i="2" s="1"/>
  <c r="G537" i="2"/>
  <c r="H620" i="1"/>
  <c r="G598" i="2"/>
  <c r="H702" i="1"/>
  <c r="G686" i="2" s="1"/>
  <c r="G687" i="2"/>
  <c r="H726" i="1"/>
  <c r="G710" i="2" s="1"/>
  <c r="G711" i="2"/>
  <c r="H776" i="1"/>
  <c r="G761" i="2"/>
  <c r="F147" i="2"/>
  <c r="G244" i="1"/>
  <c r="F590" i="2" s="1"/>
  <c r="F591" i="2"/>
  <c r="H591" i="2" s="1"/>
  <c r="G272" i="1"/>
  <c r="F779" i="2" s="1"/>
  <c r="F780" i="2"/>
  <c r="G300" i="1"/>
  <c r="F17" i="2" s="1"/>
  <c r="F18" i="2"/>
  <c r="H18" i="2" s="1"/>
  <c r="G355" i="1"/>
  <c r="F122" i="2"/>
  <c r="G381" i="1"/>
  <c r="F156" i="2" s="1"/>
  <c r="F157" i="2"/>
  <c r="G405" i="1"/>
  <c r="F306" i="2" s="1"/>
  <c r="F307" i="2"/>
  <c r="H307" i="2" s="1"/>
  <c r="G439" i="1"/>
  <c r="F935" i="2" s="1"/>
  <c r="F936" i="2"/>
  <c r="G465" i="1"/>
  <c r="F426" i="2"/>
  <c r="H426" i="2" s="1"/>
  <c r="G490" i="1"/>
  <c r="F451" i="2"/>
  <c r="G524" i="1"/>
  <c r="F484" i="2" s="1"/>
  <c r="F485" i="2"/>
  <c r="H485" i="2" s="1"/>
  <c r="G546" i="1"/>
  <c r="F506" i="2" s="1"/>
  <c r="F507" i="2"/>
  <c r="H507" i="2" s="1"/>
  <c r="G588" i="1"/>
  <c r="F548" i="2" s="1"/>
  <c r="F549" i="2"/>
  <c r="G569" i="1"/>
  <c r="F530" i="2"/>
  <c r="G636" i="1"/>
  <c r="F614" i="2"/>
  <c r="H614" i="2" s="1"/>
  <c r="G712" i="1"/>
  <c r="F696" i="2" s="1"/>
  <c r="F697" i="2"/>
  <c r="G733" i="1"/>
  <c r="F718" i="2"/>
  <c r="G760" i="1"/>
  <c r="F745" i="2"/>
  <c r="G1018" i="1"/>
  <c r="F928" i="2" s="1"/>
  <c r="F929" i="2"/>
  <c r="H929" i="2" s="1"/>
  <c r="G998" i="1"/>
  <c r="F908" i="2" s="1"/>
  <c r="F909" i="2"/>
  <c r="H909" i="2" s="1"/>
  <c r="G975" i="1"/>
  <c r="F886" i="2"/>
  <c r="G945" i="1"/>
  <c r="F854" i="2" s="1"/>
  <c r="F855" i="2"/>
  <c r="G920" i="1"/>
  <c r="F830" i="2"/>
  <c r="H869" i="1"/>
  <c r="G396" i="2" s="1"/>
  <c r="G397" i="2"/>
  <c r="H397" i="2" s="1"/>
  <c r="H814" i="1"/>
  <c r="G244" i="2" s="1"/>
  <c r="G245" i="2"/>
  <c r="I17" i="1"/>
  <c r="H272" i="1"/>
  <c r="G779" i="2" s="1"/>
  <c r="G780" i="2"/>
  <c r="H945" i="1"/>
  <c r="G854" i="2" s="1"/>
  <c r="H854" i="2" s="1"/>
  <c r="G855" i="2"/>
  <c r="G811" i="1"/>
  <c r="F235" i="2" s="1"/>
  <c r="F236" i="2"/>
  <c r="H236" i="2" s="1"/>
  <c r="G872" i="1"/>
  <c r="F399" i="2" s="1"/>
  <c r="F400" i="2"/>
  <c r="G841" i="1"/>
  <c r="F340" i="2"/>
  <c r="G327" i="1"/>
  <c r="F79" i="2" s="1"/>
  <c r="F80" i="2"/>
  <c r="H80" i="2" s="1"/>
  <c r="G359" i="1"/>
  <c r="F126" i="2"/>
  <c r="G408" i="1"/>
  <c r="F309" i="2" s="1"/>
  <c r="F310" i="2"/>
  <c r="H310" i="2" s="1"/>
  <c r="G442" i="1"/>
  <c r="F938" i="2" s="1"/>
  <c r="F939" i="2"/>
  <c r="G469" i="1"/>
  <c r="F429" i="2" s="1"/>
  <c r="F430" i="2"/>
  <c r="G500" i="1"/>
  <c r="F460" i="2" s="1"/>
  <c r="F461" i="2"/>
  <c r="H461" i="2" s="1"/>
  <c r="G527" i="1"/>
  <c r="F487" i="2" s="1"/>
  <c r="F488" i="2"/>
  <c r="H488" i="2" s="1"/>
  <c r="G549" i="1"/>
  <c r="F509" i="2" s="1"/>
  <c r="F510" i="2"/>
  <c r="H510" i="2" s="1"/>
  <c r="G591" i="1"/>
  <c r="F551" i="2" s="1"/>
  <c r="F552" i="2"/>
  <c r="G603" i="1"/>
  <c r="F569" i="2" s="1"/>
  <c r="F570" i="2"/>
  <c r="G641" i="1"/>
  <c r="F619" i="2"/>
  <c r="G715" i="1"/>
  <c r="F699" i="2" s="1"/>
  <c r="F700" i="2"/>
  <c r="G737" i="1"/>
  <c r="I737" i="1" s="1"/>
  <c r="F722" i="2"/>
  <c r="G765" i="1"/>
  <c r="F749" i="2" s="1"/>
  <c r="F750" i="2"/>
  <c r="G1015" i="1"/>
  <c r="F925" i="2" s="1"/>
  <c r="F926" i="2"/>
  <c r="G995" i="1"/>
  <c r="F905" i="2" s="1"/>
  <c r="F906" i="2"/>
  <c r="H906" i="2" s="1"/>
  <c r="G968" i="1"/>
  <c r="F878" i="2" s="1"/>
  <c r="F879" i="2"/>
  <c r="H879" i="2" s="1"/>
  <c r="G942" i="1"/>
  <c r="F851" i="2" s="1"/>
  <c r="F852" i="2"/>
  <c r="G916" i="1"/>
  <c r="I916" i="1" s="1"/>
  <c r="F826" i="2"/>
  <c r="H810" i="2"/>
  <c r="H872" i="1"/>
  <c r="G399" i="2" s="1"/>
  <c r="G400" i="2"/>
  <c r="H841" i="1"/>
  <c r="G340" i="2"/>
  <c r="H490" i="1"/>
  <c r="G451" i="2"/>
  <c r="H451" i="2" s="1"/>
  <c r="H569" i="1"/>
  <c r="G530" i="2"/>
  <c r="H712" i="1"/>
  <c r="G696" i="2" s="1"/>
  <c r="G697" i="2"/>
  <c r="H126" i="2"/>
  <c r="H442" i="1"/>
  <c r="G938" i="2" s="1"/>
  <c r="G939" i="2"/>
  <c r="H469" i="1"/>
  <c r="G429" i="2" s="1"/>
  <c r="G430" i="2"/>
  <c r="H430" i="2" s="1"/>
  <c r="H552" i="2"/>
  <c r="H603" i="1"/>
  <c r="G569" i="2" s="1"/>
  <c r="G570" i="2"/>
  <c r="H641" i="1"/>
  <c r="G619" i="2"/>
  <c r="H619" i="2" s="1"/>
  <c r="H700" i="2"/>
  <c r="H737" i="1"/>
  <c r="G722" i="2"/>
  <c r="H765" i="1"/>
  <c r="G749" i="2" s="1"/>
  <c r="G750" i="2"/>
  <c r="H1015" i="1"/>
  <c r="G925" i="2" s="1"/>
  <c r="G926" i="2"/>
  <c r="H942" i="1"/>
  <c r="G851" i="2" s="1"/>
  <c r="G852" i="2"/>
  <c r="H916" i="1"/>
  <c r="G826" i="2"/>
  <c r="G891" i="1"/>
  <c r="F635" i="2" s="1"/>
  <c r="F636" i="2"/>
  <c r="G876" i="1"/>
  <c r="F404" i="2"/>
  <c r="G835" i="1"/>
  <c r="F333" i="2" s="1"/>
  <c r="F334" i="2"/>
  <c r="H588" i="1"/>
  <c r="G548" i="2" s="1"/>
  <c r="G549" i="2"/>
  <c r="H733" i="1"/>
  <c r="G717" i="2" s="1"/>
  <c r="G718" i="2"/>
  <c r="H718" i="2" s="1"/>
  <c r="H760" i="1"/>
  <c r="I760" i="1" s="1"/>
  <c r="G745" i="2"/>
  <c r="H745" i="2" s="1"/>
  <c r="H975" i="1"/>
  <c r="G886" i="2"/>
  <c r="G411" i="1"/>
  <c r="F312" i="2" s="1"/>
  <c r="F313" i="2"/>
  <c r="G451" i="1"/>
  <c r="F412" i="2"/>
  <c r="H412" i="2" s="1"/>
  <c r="G472" i="1"/>
  <c r="F432" i="2" s="1"/>
  <c r="F433" i="2"/>
  <c r="G503" i="1"/>
  <c r="F463" i="2" s="1"/>
  <c r="F464" i="2"/>
  <c r="H464" i="2" s="1"/>
  <c r="G531" i="1"/>
  <c r="F492" i="2"/>
  <c r="G552" i="1"/>
  <c r="F512" i="2" s="1"/>
  <c r="F513" i="2"/>
  <c r="G596" i="1"/>
  <c r="F557" i="2"/>
  <c r="H557" i="2" s="1"/>
  <c r="G606" i="1"/>
  <c r="F572" i="2" s="1"/>
  <c r="F573" i="2"/>
  <c r="G646" i="1"/>
  <c r="F623" i="2" s="1"/>
  <c r="F624" i="2"/>
  <c r="G719" i="1"/>
  <c r="F704" i="2"/>
  <c r="H704" i="2" s="1"/>
  <c r="G742" i="1"/>
  <c r="F727" i="2"/>
  <c r="G768" i="1"/>
  <c r="F752" i="2" s="1"/>
  <c r="F753" i="2"/>
  <c r="G992" i="1"/>
  <c r="F902" i="2" s="1"/>
  <c r="F903" i="2"/>
  <c r="G965" i="1"/>
  <c r="F875" i="2" s="1"/>
  <c r="F876" i="2"/>
  <c r="G935" i="1"/>
  <c r="F844" i="2" s="1"/>
  <c r="F845" i="2"/>
  <c r="G912" i="1"/>
  <c r="F822" i="2"/>
  <c r="G636" i="2"/>
  <c r="H876" i="1"/>
  <c r="G404" i="2"/>
  <c r="H835" i="1"/>
  <c r="G333" i="2" s="1"/>
  <c r="G334" i="2"/>
  <c r="G425" i="1"/>
  <c r="F381" i="2" s="1"/>
  <c r="F382" i="2"/>
  <c r="H122" i="2"/>
  <c r="H439" i="1"/>
  <c r="G935" i="2" s="1"/>
  <c r="G936" i="2"/>
  <c r="H920" i="1"/>
  <c r="G829" i="2" s="1"/>
  <c r="G830" i="2"/>
  <c r="H830" i="2" s="1"/>
  <c r="H411" i="1"/>
  <c r="G312" i="2" s="1"/>
  <c r="G313" i="2"/>
  <c r="H472" i="1"/>
  <c r="G432" i="2" s="1"/>
  <c r="H432" i="2" s="1"/>
  <c r="G433" i="2"/>
  <c r="H531" i="1"/>
  <c r="G491" i="2" s="1"/>
  <c r="G492" i="2"/>
  <c r="H552" i="1"/>
  <c r="G512" i="2" s="1"/>
  <c r="G513" i="2"/>
  <c r="H606" i="1"/>
  <c r="G572" i="2" s="1"/>
  <c r="G573" i="2"/>
  <c r="H573" i="2" s="1"/>
  <c r="H646" i="1"/>
  <c r="G623" i="2" s="1"/>
  <c r="G624" i="2"/>
  <c r="H643" i="2"/>
  <c r="H665" i="2"/>
  <c r="H727" i="2"/>
  <c r="H768" i="1"/>
  <c r="G752" i="2" s="1"/>
  <c r="G753" i="2"/>
  <c r="H992" i="1"/>
  <c r="G902" i="2" s="1"/>
  <c r="G903" i="2"/>
  <c r="H965" i="1"/>
  <c r="G875" i="2" s="1"/>
  <c r="G876" i="2"/>
  <c r="H935" i="1"/>
  <c r="G844" i="2" s="1"/>
  <c r="G845" i="2"/>
  <c r="H912" i="1"/>
  <c r="G822" i="2"/>
  <c r="G888" i="1"/>
  <c r="F629" i="2" s="1"/>
  <c r="F630" i="2"/>
  <c r="G859" i="1"/>
  <c r="F371" i="2"/>
  <c r="G832" i="1"/>
  <c r="F330" i="2" s="1"/>
  <c r="F331" i="2"/>
  <c r="H785" i="2"/>
  <c r="H383" i="2"/>
  <c r="G232" i="1"/>
  <c r="F563" i="2"/>
  <c r="H563" i="2" s="1"/>
  <c r="G260" i="1"/>
  <c r="F768" i="2"/>
  <c r="G310" i="1"/>
  <c r="F27" i="2" s="1"/>
  <c r="F28" i="2"/>
  <c r="H28" i="2" s="1"/>
  <c r="G395" i="1"/>
  <c r="F297" i="2"/>
  <c r="H297" i="2" s="1"/>
  <c r="G477" i="1"/>
  <c r="F437" i="2" s="1"/>
  <c r="F438" i="2"/>
  <c r="G535" i="1"/>
  <c r="F495" i="2" s="1"/>
  <c r="F496" i="2"/>
  <c r="G613" i="1"/>
  <c r="F580" i="2"/>
  <c r="G749" i="1"/>
  <c r="F733" i="2" s="1"/>
  <c r="F734" i="2"/>
  <c r="H888" i="1"/>
  <c r="G629" i="2" s="1"/>
  <c r="H629" i="2" s="1"/>
  <c r="G630" i="2"/>
  <c r="H425" i="1"/>
  <c r="G382" i="2"/>
  <c r="G414" i="1"/>
  <c r="F315" i="2" s="1"/>
  <c r="F316" i="2"/>
  <c r="G506" i="1"/>
  <c r="F466" i="2" s="1"/>
  <c r="F467" i="2"/>
  <c r="G580" i="1"/>
  <c r="F541" i="2"/>
  <c r="G649" i="1"/>
  <c r="F626" i="2" s="1"/>
  <c r="F627" i="2"/>
  <c r="G691" i="1"/>
  <c r="F669" i="2"/>
  <c r="G771" i="1"/>
  <c r="F755" i="2" s="1"/>
  <c r="F756" i="2"/>
  <c r="H756" i="2" s="1"/>
  <c r="H832" i="1"/>
  <c r="G330" i="2" s="1"/>
  <c r="H330" i="2" s="1"/>
  <c r="G331" i="2"/>
  <c r="H331" i="2" s="1"/>
  <c r="H190" i="2"/>
  <c r="H795" i="2"/>
  <c r="H87" i="2"/>
  <c r="H316" i="2"/>
  <c r="H455" i="1"/>
  <c r="G415" i="2" s="1"/>
  <c r="G416" i="2"/>
  <c r="H477" i="1"/>
  <c r="G437" i="2" s="1"/>
  <c r="H437" i="2" s="1"/>
  <c r="G438" i="2"/>
  <c r="H467" i="2"/>
  <c r="H535" i="1"/>
  <c r="G495" i="2" s="1"/>
  <c r="G496" i="2"/>
  <c r="H557" i="1"/>
  <c r="G518" i="2"/>
  <c r="H580" i="1"/>
  <c r="G541" i="2"/>
  <c r="H613" i="1"/>
  <c r="G579" i="2" s="1"/>
  <c r="G580" i="2"/>
  <c r="H649" i="1"/>
  <c r="I649" i="1" s="1"/>
  <c r="G627" i="2"/>
  <c r="H627" i="2" s="1"/>
  <c r="H646" i="2"/>
  <c r="H691" i="1"/>
  <c r="I691" i="1" s="1"/>
  <c r="G669" i="2"/>
  <c r="H723" i="1"/>
  <c r="G707" i="2" s="1"/>
  <c r="G708" i="2"/>
  <c r="H734" i="2"/>
  <c r="H922" i="2"/>
  <c r="H987" i="1"/>
  <c r="I987" i="1" s="1"/>
  <c r="G898" i="2"/>
  <c r="H962" i="1"/>
  <c r="G872" i="2" s="1"/>
  <c r="G873" i="2"/>
  <c r="H873" i="2" s="1"/>
  <c r="H932" i="1"/>
  <c r="G841" i="2" s="1"/>
  <c r="H841" i="2" s="1"/>
  <c r="G842" i="2"/>
  <c r="G853" i="1"/>
  <c r="F365" i="2"/>
  <c r="G828" i="1"/>
  <c r="F327" i="2"/>
  <c r="G797" i="1"/>
  <c r="F149" i="2" s="1"/>
  <c r="F150" i="2"/>
  <c r="H362" i="1"/>
  <c r="G133" i="2"/>
  <c r="G455" i="1"/>
  <c r="F415" i="2" s="1"/>
  <c r="F416" i="2"/>
  <c r="G557" i="1"/>
  <c r="I557" i="1" s="1"/>
  <c r="F518" i="2"/>
  <c r="G723" i="1"/>
  <c r="F707" i="2" s="1"/>
  <c r="F708" i="2"/>
  <c r="G987" i="1"/>
  <c r="F898" i="2"/>
  <c r="G932" i="1"/>
  <c r="F841" i="2" s="1"/>
  <c r="F842" i="2"/>
  <c r="H859" i="1"/>
  <c r="G371" i="2"/>
  <c r="H276" i="1"/>
  <c r="G784" i="2"/>
  <c r="H288" i="2"/>
  <c r="H260" i="1"/>
  <c r="G767" i="2" s="1"/>
  <c r="G768" i="2"/>
  <c r="H768" i="2" s="1"/>
  <c r="H108" i="2"/>
  <c r="G238" i="1"/>
  <c r="F584" i="2" s="1"/>
  <c r="F585" i="2"/>
  <c r="H585" i="2" s="1"/>
  <c r="G266" i="1"/>
  <c r="F773" i="2" s="1"/>
  <c r="F774" i="2"/>
  <c r="H774" i="2" s="1"/>
  <c r="G318" i="1"/>
  <c r="I318" i="1" s="1"/>
  <c r="F71" i="2"/>
  <c r="G340" i="1"/>
  <c r="F89" i="2" s="1"/>
  <c r="F90" i="2"/>
  <c r="H90" i="2" s="1"/>
  <c r="G399" i="1"/>
  <c r="F300" i="2" s="1"/>
  <c r="F301" i="2"/>
  <c r="H301" i="2" s="1"/>
  <c r="G421" i="1"/>
  <c r="F378" i="2"/>
  <c r="H378" i="2" s="1"/>
  <c r="G458" i="1"/>
  <c r="F418" i="2" s="1"/>
  <c r="F419" i="2"/>
  <c r="G480" i="1"/>
  <c r="F440" i="2" s="1"/>
  <c r="F441" i="2"/>
  <c r="G516" i="1"/>
  <c r="F477" i="2"/>
  <c r="H477" i="2" s="1"/>
  <c r="G538" i="1"/>
  <c r="F498" i="2" s="1"/>
  <c r="F499" i="2"/>
  <c r="H499" i="2" s="1"/>
  <c r="G562" i="1"/>
  <c r="F523" i="2"/>
  <c r="G576" i="1"/>
  <c r="F536" i="2" s="1"/>
  <c r="F537" i="2"/>
  <c r="G620" i="1"/>
  <c r="G619" i="1" s="1"/>
  <c r="F598" i="2"/>
  <c r="G702" i="1"/>
  <c r="F686" i="2" s="1"/>
  <c r="F687" i="2"/>
  <c r="G726" i="1"/>
  <c r="F710" i="2" s="1"/>
  <c r="F711" i="2"/>
  <c r="G752" i="1"/>
  <c r="F736" i="2" s="1"/>
  <c r="F737" i="2"/>
  <c r="G776" i="1"/>
  <c r="I776" i="1" s="1"/>
  <c r="F761" i="2"/>
  <c r="G951" i="1"/>
  <c r="F860" i="2" s="1"/>
  <c r="F861" i="2"/>
  <c r="H861" i="2" s="1"/>
  <c r="G929" i="1"/>
  <c r="F838" i="2" s="1"/>
  <c r="F839" i="2"/>
  <c r="H839" i="2" s="1"/>
  <c r="H817" i="2"/>
  <c r="H365" i="2"/>
  <c r="H828" i="1"/>
  <c r="G327" i="2"/>
  <c r="G150" i="2"/>
  <c r="G362" i="1"/>
  <c r="F133" i="2"/>
  <c r="G241" i="2"/>
  <c r="H241" i="2" s="1"/>
  <c r="I164" i="1"/>
  <c r="H195" i="2"/>
  <c r="H42" i="2"/>
  <c r="H290" i="2"/>
  <c r="H45" i="2"/>
  <c r="H62" i="2"/>
  <c r="H112" i="2"/>
  <c r="H193" i="2"/>
  <c r="H167" i="2"/>
  <c r="H47" i="2"/>
  <c r="H115" i="2"/>
  <c r="H33" i="2"/>
  <c r="H60" i="2"/>
  <c r="H40" i="2"/>
  <c r="H54" i="2"/>
  <c r="G93" i="1"/>
  <c r="F161" i="2" s="1"/>
  <c r="F162" i="2"/>
  <c r="H162" i="2" s="1"/>
  <c r="H171" i="1"/>
  <c r="G258" i="2" s="1"/>
  <c r="G259" i="2"/>
  <c r="H133" i="1"/>
  <c r="G207" i="2" s="1"/>
  <c r="G208" i="2"/>
  <c r="G171" i="1"/>
  <c r="F258" i="2" s="1"/>
  <c r="F259" i="2"/>
  <c r="G141" i="1"/>
  <c r="F215" i="2" s="1"/>
  <c r="F216" i="2"/>
  <c r="H216" i="2" s="1"/>
  <c r="G174" i="1"/>
  <c r="F261" i="2" s="1"/>
  <c r="F262" i="2"/>
  <c r="H262" i="2" s="1"/>
  <c r="G136" i="1"/>
  <c r="F210" i="2" s="1"/>
  <c r="F211" i="2"/>
  <c r="H211" i="2" s="1"/>
  <c r="G144" i="1"/>
  <c r="F218" i="2" s="1"/>
  <c r="F219" i="2"/>
  <c r="H219" i="2" s="1"/>
  <c r="G179" i="1"/>
  <c r="F267" i="2"/>
  <c r="H267" i="2" s="1"/>
  <c r="G209" i="1"/>
  <c r="F322" i="2"/>
  <c r="H322" i="2" s="1"/>
  <c r="G50" i="1"/>
  <c r="F64" i="2" s="1"/>
  <c r="F65" i="2"/>
  <c r="H65" i="2" s="1"/>
  <c r="G105" i="1"/>
  <c r="F181" i="2"/>
  <c r="H181" i="2" s="1"/>
  <c r="G124" i="1"/>
  <c r="F198" i="2" s="1"/>
  <c r="F199" i="2"/>
  <c r="H199" i="2" s="1"/>
  <c r="G148" i="1"/>
  <c r="F223" i="2"/>
  <c r="H223" i="2" s="1"/>
  <c r="G184" i="1"/>
  <c r="F272" i="2"/>
  <c r="G215" i="1"/>
  <c r="F344" i="2" s="1"/>
  <c r="F345" i="2"/>
  <c r="H345" i="2" s="1"/>
  <c r="G16" i="1"/>
  <c r="F31" i="2" s="1"/>
  <c r="F32" i="2"/>
  <c r="G36" i="1"/>
  <c r="F50" i="2" s="1"/>
  <c r="F51" i="2"/>
  <c r="H51" i="2" s="1"/>
  <c r="G56" i="1"/>
  <c r="F96" i="2"/>
  <c r="H96" i="2" s="1"/>
  <c r="H184" i="1"/>
  <c r="G271" i="2" s="1"/>
  <c r="G272" i="2"/>
  <c r="H16" i="1"/>
  <c r="G32" i="2"/>
  <c r="G82" i="1"/>
  <c r="F131" i="2"/>
  <c r="H131" i="2" s="1"/>
  <c r="G127" i="1"/>
  <c r="F201" i="2" s="1"/>
  <c r="F202" i="2"/>
  <c r="H202" i="2" s="1"/>
  <c r="G12" i="1"/>
  <c r="F13" i="2"/>
  <c r="H13" i="2" s="1"/>
  <c r="G62" i="1"/>
  <c r="F102" i="2"/>
  <c r="H102" i="2" s="1"/>
  <c r="H109" i="1"/>
  <c r="G184" i="2" s="1"/>
  <c r="G185" i="2"/>
  <c r="H155" i="1"/>
  <c r="G229" i="2" s="1"/>
  <c r="G230" i="2"/>
  <c r="G109" i="1"/>
  <c r="F185" i="2"/>
  <c r="G155" i="1"/>
  <c r="F230" i="2"/>
  <c r="G218" i="1"/>
  <c r="F347" i="2" s="1"/>
  <c r="F348" i="2"/>
  <c r="H348" i="2" s="1"/>
  <c r="G87" i="1"/>
  <c r="F140" i="2"/>
  <c r="H140" i="2" s="1"/>
  <c r="G133" i="1"/>
  <c r="F207" i="2" s="1"/>
  <c r="F208" i="2"/>
  <c r="G161" i="1"/>
  <c r="F238" i="2" s="1"/>
  <c r="F239" i="2"/>
  <c r="H239" i="2" s="1"/>
  <c r="G221" i="1"/>
  <c r="F356" i="2" s="1"/>
  <c r="F357" i="2"/>
  <c r="H357" i="2" s="1"/>
  <c r="G194" i="1"/>
  <c r="F282" i="2"/>
  <c r="H282" i="2" s="1"/>
  <c r="G189" i="1"/>
  <c r="F277" i="2"/>
  <c r="H277" i="2" s="1"/>
  <c r="H524" i="1"/>
  <c r="I525" i="1"/>
  <c r="H500" i="1"/>
  <c r="I501" i="1"/>
  <c r="H527" i="1"/>
  <c r="I528" i="1"/>
  <c r="H602" i="1"/>
  <c r="G568" i="2" s="1"/>
  <c r="H506" i="1"/>
  <c r="I507" i="1"/>
  <c r="I613" i="1"/>
  <c r="H503" i="1"/>
  <c r="I504" i="1"/>
  <c r="H516" i="1"/>
  <c r="H515" i="1" s="1"/>
  <c r="I517" i="1"/>
  <c r="I521" i="1"/>
  <c r="G499" i="1"/>
  <c r="F459" i="2" s="1"/>
  <c r="I795" i="1"/>
  <c r="G845" i="1"/>
  <c r="G1009" i="1"/>
  <c r="F919" i="2" s="1"/>
  <c r="H1009" i="1"/>
  <c r="G919" i="2" s="1"/>
  <c r="I804" i="1"/>
  <c r="G438" i="1"/>
  <c r="I671" i="1"/>
  <c r="I1012" i="1"/>
  <c r="G140" i="1"/>
  <c r="G668" i="1"/>
  <c r="F645" i="2" s="1"/>
  <c r="G305" i="1"/>
  <c r="H906" i="1"/>
  <c r="G816" i="2" s="1"/>
  <c r="I904" i="1"/>
  <c r="I814" i="1"/>
  <c r="G45" i="1"/>
  <c r="I387" i="1"/>
  <c r="I308" i="1"/>
  <c r="I389" i="1"/>
  <c r="I142" i="1"/>
  <c r="G369" i="1"/>
  <c r="G368" i="1" s="1"/>
  <c r="H45" i="1"/>
  <c r="G59" i="2" s="1"/>
  <c r="G113" i="1"/>
  <c r="F187" i="2" s="1"/>
  <c r="G800" i="1"/>
  <c r="G1004" i="1"/>
  <c r="F914" i="2" s="1"/>
  <c r="I900" i="1"/>
  <c r="I933" i="1"/>
  <c r="H792" i="1"/>
  <c r="I892" i="1"/>
  <c r="I28" i="1"/>
  <c r="G285" i="1"/>
  <c r="I909" i="1"/>
  <c r="I26" i="1"/>
  <c r="G680" i="1"/>
  <c r="F657" i="2" s="1"/>
  <c r="G906" i="1"/>
  <c r="F816" i="2" s="1"/>
  <c r="I216" i="1"/>
  <c r="I664" i="1"/>
  <c r="I239" i="1"/>
  <c r="I31" i="1"/>
  <c r="I46" i="1"/>
  <c r="I976" i="1"/>
  <c r="I577" i="1"/>
  <c r="H800" i="1"/>
  <c r="I71" i="1"/>
  <c r="I210" i="1"/>
  <c r="H238" i="1"/>
  <c r="I681" i="1"/>
  <c r="I433" i="1"/>
  <c r="H30" i="1"/>
  <c r="G44" i="2" s="1"/>
  <c r="I338" i="1"/>
  <c r="G663" i="1"/>
  <c r="F640" i="2" s="1"/>
  <c r="H680" i="1"/>
  <c r="I907" i="1"/>
  <c r="G291" i="1"/>
  <c r="I683" i="1"/>
  <c r="I888" i="1"/>
  <c r="I921" i="1"/>
  <c r="I873" i="1"/>
  <c r="I734" i="1"/>
  <c r="I553" i="1"/>
  <c r="I589" i="1"/>
  <c r="I306" i="1"/>
  <c r="I688" i="1"/>
  <c r="I902" i="1"/>
  <c r="I647" i="1"/>
  <c r="G251" i="1"/>
  <c r="I752" i="1"/>
  <c r="G899" i="1"/>
  <c r="F809" i="2" s="1"/>
  <c r="I761" i="1"/>
  <c r="I73" i="1"/>
  <c r="I42" i="1"/>
  <c r="G39" i="1"/>
  <c r="G30" i="1"/>
  <c r="F44" i="2" s="1"/>
  <c r="H39" i="1"/>
  <c r="G53" i="2" s="1"/>
  <c r="I40" i="1"/>
  <c r="H983" i="1"/>
  <c r="I984" i="1"/>
  <c r="H849" i="1"/>
  <c r="I850" i="1"/>
  <c r="I33" i="1"/>
  <c r="H56" i="1"/>
  <c r="G95" i="2" s="1"/>
  <c r="I57" i="1"/>
  <c r="H215" i="1"/>
  <c r="G344" i="2" s="1"/>
  <c r="I286" i="1"/>
  <c r="H408" i="1"/>
  <c r="I409" i="1"/>
  <c r="I491" i="1"/>
  <c r="H538" i="1"/>
  <c r="I539" i="1"/>
  <c r="H591" i="1"/>
  <c r="I592" i="1"/>
  <c r="I658" i="1"/>
  <c r="H732" i="1"/>
  <c r="I733" i="1"/>
  <c r="H771" i="1"/>
  <c r="I772" i="1"/>
  <c r="H998" i="1"/>
  <c r="I999" i="1"/>
  <c r="I988" i="1"/>
  <c r="I481" i="1"/>
  <c r="H194" i="1"/>
  <c r="G281" i="2" s="1"/>
  <c r="I195" i="1"/>
  <c r="H310" i="1"/>
  <c r="I311" i="1"/>
  <c r="H374" i="1"/>
  <c r="I374" i="1" s="1"/>
  <c r="I375" i="1"/>
  <c r="H93" i="1"/>
  <c r="I94" i="1"/>
  <c r="H113" i="1"/>
  <c r="G187" i="2" s="1"/>
  <c r="I114" i="1"/>
  <c r="H174" i="1"/>
  <c r="G261" i="2" s="1"/>
  <c r="I175" i="1"/>
  <c r="H200" i="1"/>
  <c r="G287" i="2" s="1"/>
  <c r="I201" i="1"/>
  <c r="H266" i="1"/>
  <c r="I267" i="1"/>
  <c r="H317" i="1"/>
  <c r="G69" i="2" s="1"/>
  <c r="H378" i="1"/>
  <c r="I379" i="1"/>
  <c r="I472" i="1"/>
  <c r="I490" i="1"/>
  <c r="H719" i="1"/>
  <c r="G703" i="2" s="1"/>
  <c r="I720" i="1"/>
  <c r="I261" i="1"/>
  <c r="G265" i="1"/>
  <c r="H919" i="1"/>
  <c r="I920" i="1"/>
  <c r="H846" i="1"/>
  <c r="G350" i="2" s="1"/>
  <c r="H350" i="2" s="1"/>
  <c r="I847" i="1"/>
  <c r="I48" i="1"/>
  <c r="H62" i="1"/>
  <c r="G101" i="2" s="1"/>
  <c r="I63" i="1"/>
  <c r="I76" i="1"/>
  <c r="I99" i="1"/>
  <c r="I116" i="1"/>
  <c r="H136" i="1"/>
  <c r="I137" i="1"/>
  <c r="I156" i="1"/>
  <c r="I203" i="1"/>
  <c r="H269" i="1"/>
  <c r="I270" i="1"/>
  <c r="H300" i="1"/>
  <c r="G17" i="2" s="1"/>
  <c r="H17" i="2" s="1"/>
  <c r="I301" i="1"/>
  <c r="I319" i="1"/>
  <c r="H355" i="1"/>
  <c r="G121" i="2" s="1"/>
  <c r="I356" i="1"/>
  <c r="H381" i="1"/>
  <c r="I382" i="1"/>
  <c r="H596" i="1"/>
  <c r="G556" i="2" s="1"/>
  <c r="I597" i="1"/>
  <c r="H756" i="1"/>
  <c r="G740" i="2" s="1"/>
  <c r="I757" i="1"/>
  <c r="G781" i="1"/>
  <c r="G780" i="1" s="1"/>
  <c r="G779" i="1" s="1"/>
  <c r="I782" i="1"/>
  <c r="H995" i="1"/>
  <c r="G905" i="2" s="1"/>
  <c r="H905" i="2" s="1"/>
  <c r="I996" i="1"/>
  <c r="H951" i="1"/>
  <c r="I952" i="1"/>
  <c r="H218" i="1"/>
  <c r="I219" i="1"/>
  <c r="I13" i="1"/>
  <c r="H12" i="1"/>
  <c r="G12" i="2" s="1"/>
  <c r="H154" i="1"/>
  <c r="G228" i="2" s="1"/>
  <c r="I155" i="1"/>
  <c r="H179" i="1"/>
  <c r="G266" i="2" s="1"/>
  <c r="I180" i="1"/>
  <c r="H221" i="1"/>
  <c r="I222" i="1"/>
  <c r="H291" i="1"/>
  <c r="G798" i="2" s="1"/>
  <c r="I292" i="1"/>
  <c r="I336" i="1"/>
  <c r="H414" i="1"/>
  <c r="I415" i="1"/>
  <c r="I666" i="1"/>
  <c r="I705" i="1"/>
  <c r="H885" i="1"/>
  <c r="I886" i="1"/>
  <c r="H68" i="1"/>
  <c r="G107" i="2" s="1"/>
  <c r="I69" i="1"/>
  <c r="H259" i="1"/>
  <c r="G766" i="2" s="1"/>
  <c r="H285" i="1"/>
  <c r="G792" i="2" s="1"/>
  <c r="I288" i="1"/>
  <c r="H520" i="1"/>
  <c r="H244" i="1"/>
  <c r="I245" i="1"/>
  <c r="H322" i="1"/>
  <c r="G74" i="2" s="1"/>
  <c r="I323" i="1"/>
  <c r="H359" i="1"/>
  <c r="G125" i="2" s="1"/>
  <c r="I360" i="1"/>
  <c r="H386" i="1"/>
  <c r="G170" i="2" s="1"/>
  <c r="H399" i="1"/>
  <c r="I400" i="1"/>
  <c r="H546" i="1"/>
  <c r="I547" i="1"/>
  <c r="G817" i="1"/>
  <c r="I818" i="1"/>
  <c r="I785" i="1"/>
  <c r="H241" i="1"/>
  <c r="I242" i="1"/>
  <c r="H395" i="1"/>
  <c r="G296" i="2" s="1"/>
  <c r="I396" i="1"/>
  <c r="H75" i="1"/>
  <c r="G114" i="2" s="1"/>
  <c r="I78" i="1"/>
  <c r="H118" i="1"/>
  <c r="G192" i="2" s="1"/>
  <c r="I119" i="1"/>
  <c r="H50" i="1"/>
  <c r="I51" i="1"/>
  <c r="H141" i="1"/>
  <c r="G215" i="2" s="1"/>
  <c r="I162" i="1"/>
  <c r="H183" i="1"/>
  <c r="G270" i="2" s="1"/>
  <c r="I233" i="1"/>
  <c r="I272" i="1"/>
  <c r="I294" i="1"/>
  <c r="H305" i="1"/>
  <c r="G22" i="2" s="1"/>
  <c r="H421" i="1"/>
  <c r="G377" i="2" s="1"/>
  <c r="I422" i="1"/>
  <c r="I480" i="1"/>
  <c r="I603" i="1"/>
  <c r="H742" i="1"/>
  <c r="I743" i="1"/>
  <c r="H968" i="1"/>
  <c r="I969" i="1"/>
  <c r="G928" i="1"/>
  <c r="I110" i="1"/>
  <c r="H127" i="1"/>
  <c r="I128" i="1"/>
  <c r="H96" i="1"/>
  <c r="G164" i="2" s="1"/>
  <c r="I97" i="1"/>
  <c r="H36" i="1"/>
  <c r="G50" i="2" s="1"/>
  <c r="I37" i="1"/>
  <c r="H82" i="1"/>
  <c r="G130" i="2" s="1"/>
  <c r="I83" i="1"/>
  <c r="I121" i="1"/>
  <c r="H161" i="1"/>
  <c r="H232" i="1"/>
  <c r="G562" i="2" s="1"/>
  <c r="I252" i="1"/>
  <c r="I325" i="1"/>
  <c r="H340" i="1"/>
  <c r="I341" i="1"/>
  <c r="I370" i="1"/>
  <c r="H549" i="1"/>
  <c r="I550" i="1"/>
  <c r="I652" i="1"/>
  <c r="I1007" i="1"/>
  <c r="H797" i="1"/>
  <c r="I798" i="1"/>
  <c r="H729" i="1"/>
  <c r="G713" i="2" s="1"/>
  <c r="I730" i="1"/>
  <c r="H929" i="1"/>
  <c r="G838" i="2" s="1"/>
  <c r="H838" i="2" s="1"/>
  <c r="I930" i="1"/>
  <c r="H124" i="1"/>
  <c r="I125" i="1"/>
  <c r="I172" i="1"/>
  <c r="H189" i="1"/>
  <c r="G276" i="2" s="1"/>
  <c r="I190" i="1"/>
  <c r="H209" i="1"/>
  <c r="G321" i="2" s="1"/>
  <c r="I254" i="1"/>
  <c r="H327" i="1"/>
  <c r="I328" i="1"/>
  <c r="H347" i="1"/>
  <c r="G945" i="2" s="1"/>
  <c r="I348" i="1"/>
  <c r="I372" i="1"/>
  <c r="H465" i="1"/>
  <c r="G425" i="2" s="1"/>
  <c r="I466" i="1"/>
  <c r="H483" i="1"/>
  <c r="I484" i="1"/>
  <c r="H636" i="1"/>
  <c r="G613" i="2" s="1"/>
  <c r="I637" i="1"/>
  <c r="H715" i="1"/>
  <c r="I716" i="1"/>
  <c r="H749" i="1"/>
  <c r="I750" i="1"/>
  <c r="I1005" i="1"/>
  <c r="H1004" i="1"/>
  <c r="G914" i="2" s="1"/>
  <c r="H914" i="2" s="1"/>
  <c r="I963" i="1"/>
  <c r="G962" i="1"/>
  <c r="G869" i="1"/>
  <c r="I870" i="1"/>
  <c r="H853" i="1"/>
  <c r="G364" i="2" s="1"/>
  <c r="I854" i="1"/>
  <c r="I273" i="1"/>
  <c r="H105" i="1"/>
  <c r="G180" i="2" s="1"/>
  <c r="I106" i="1"/>
  <c r="H144" i="1"/>
  <c r="I145" i="1"/>
  <c r="H402" i="1"/>
  <c r="I403" i="1"/>
  <c r="H87" i="1"/>
  <c r="G139" i="2" s="1"/>
  <c r="I88" i="1"/>
  <c r="H148" i="1"/>
  <c r="G222" i="2" s="1"/>
  <c r="I149" i="1"/>
  <c r="H405" i="1"/>
  <c r="I406" i="1"/>
  <c r="H451" i="1"/>
  <c r="G411" i="2" s="1"/>
  <c r="I452" i="1"/>
  <c r="I655" i="1"/>
  <c r="H1018" i="1"/>
  <c r="I1019" i="1"/>
  <c r="I832" i="1"/>
  <c r="H811" i="1"/>
  <c r="G235" i="2" s="1"/>
  <c r="H235" i="2" s="1"/>
  <c r="I812" i="1"/>
  <c r="I659" i="1"/>
  <c r="I185" i="1"/>
  <c r="I134" i="1"/>
  <c r="H668" i="1"/>
  <c r="G645" i="2" s="1"/>
  <c r="H645" i="2" s="1"/>
  <c r="H685" i="1"/>
  <c r="G662" i="2" s="1"/>
  <c r="G701" i="1"/>
  <c r="F685" i="2" s="1"/>
  <c r="I975" i="1"/>
  <c r="I860" i="1"/>
  <c r="I836" i="1"/>
  <c r="I784" i="1"/>
  <c r="I706" i="1"/>
  <c r="I456" i="1"/>
  <c r="G685" i="1"/>
  <c r="F662" i="2" s="1"/>
  <c r="I1010" i="1"/>
  <c r="I943" i="1"/>
  <c r="I783" i="1"/>
  <c r="I669" i="1"/>
  <c r="I614" i="1"/>
  <c r="I563" i="1"/>
  <c r="I443" i="1"/>
  <c r="I692" i="1"/>
  <c r="I656" i="1"/>
  <c r="I632" i="1"/>
  <c r="I586" i="1"/>
  <c r="I574" i="1"/>
  <c r="I478" i="1"/>
  <c r="G792" i="1"/>
  <c r="I917" i="1"/>
  <c r="I833" i="1"/>
  <c r="I805" i="1"/>
  <c r="I769" i="1"/>
  <c r="I703" i="1"/>
  <c r="I412" i="1"/>
  <c r="H891" i="1"/>
  <c r="I642" i="1"/>
  <c r="I536" i="1"/>
  <c r="I440" i="1"/>
  <c r="I867" i="1"/>
  <c r="I815" i="1"/>
  <c r="I653" i="1"/>
  <c r="I607" i="1"/>
  <c r="H899" i="1"/>
  <c r="G809" i="2" s="1"/>
  <c r="H809" i="2" s="1"/>
  <c r="I993" i="1"/>
  <c r="I966" i="1"/>
  <c r="I842" i="1"/>
  <c r="I802" i="1"/>
  <c r="I766" i="1"/>
  <c r="I727" i="1"/>
  <c r="I676" i="1"/>
  <c r="I621" i="1"/>
  <c r="I570" i="1"/>
  <c r="I558" i="1"/>
  <c r="I462" i="1"/>
  <c r="I1016" i="1"/>
  <c r="I980" i="1"/>
  <c r="I949" i="1"/>
  <c r="I925" i="1"/>
  <c r="I913" i="1"/>
  <c r="I889" i="1"/>
  <c r="I877" i="1"/>
  <c r="I841" i="1"/>
  <c r="I829" i="1"/>
  <c r="I801" i="1"/>
  <c r="I777" i="1"/>
  <c r="I753" i="1"/>
  <c r="I738" i="1"/>
  <c r="I581" i="1"/>
  <c r="I569" i="1"/>
  <c r="I473" i="1"/>
  <c r="I936" i="1"/>
  <c r="I912" i="1"/>
  <c r="I876" i="1"/>
  <c r="I828" i="1"/>
  <c r="I713" i="1"/>
  <c r="I686" i="1"/>
  <c r="I650" i="1"/>
  <c r="I604" i="1"/>
  <c r="I580" i="1"/>
  <c r="I532" i="1"/>
  <c r="I724" i="1"/>
  <c r="I459" i="1"/>
  <c r="H663" i="1"/>
  <c r="G640" i="2" s="1"/>
  <c r="H640" i="2" s="1"/>
  <c r="I946" i="1"/>
  <c r="I542" i="1"/>
  <c r="I470" i="1"/>
  <c r="H865" i="1"/>
  <c r="G392" i="2" s="1"/>
  <c r="G645" i="1"/>
  <c r="G644" i="1" s="1"/>
  <c r="G534" i="1"/>
  <c r="F494" i="2" s="1"/>
  <c r="G476" i="1"/>
  <c r="G386" i="1"/>
  <c r="G377" i="1"/>
  <c r="F152" i="2" s="1"/>
  <c r="H335" i="1"/>
  <c r="G84" i="2" s="1"/>
  <c r="G335" i="1"/>
  <c r="G322" i="1"/>
  <c r="H251" i="1"/>
  <c r="G676" i="2" s="1"/>
  <c r="G200" i="1"/>
  <c r="G123" i="1"/>
  <c r="F197" i="2" s="1"/>
  <c r="G118" i="1"/>
  <c r="F192" i="2" s="1"/>
  <c r="G96" i="1"/>
  <c r="G75" i="1"/>
  <c r="F114" i="2" s="1"/>
  <c r="G68" i="1"/>
  <c r="F107" i="2" s="1"/>
  <c r="H25" i="1"/>
  <c r="G39" i="2" s="1"/>
  <c r="G25" i="1"/>
  <c r="F39" i="2" s="1"/>
  <c r="I458" i="1" l="1"/>
  <c r="I260" i="1"/>
  <c r="H852" i="2"/>
  <c r="H454" i="1"/>
  <c r="G414" i="2" s="1"/>
  <c r="H549" i="2"/>
  <c r="G523" i="1"/>
  <c r="F483" i="2" s="1"/>
  <c r="I620" i="1"/>
  <c r="I573" i="1"/>
  <c r="I924" i="1"/>
  <c r="I675" i="1"/>
  <c r="I562" i="1"/>
  <c r="I712" i="1"/>
  <c r="H938" i="2"/>
  <c r="H722" i="2"/>
  <c r="I979" i="1"/>
  <c r="H545" i="2"/>
  <c r="I948" i="1"/>
  <c r="I945" i="1"/>
  <c r="I935" i="1"/>
  <c r="I859" i="1"/>
  <c r="H157" i="2"/>
  <c r="H701" i="1"/>
  <c r="G685" i="2" s="1"/>
  <c r="H685" i="2" s="1"/>
  <c r="I641" i="1"/>
  <c r="I552" i="1"/>
  <c r="I541" i="1"/>
  <c r="H779" i="2"/>
  <c r="H780" i="2"/>
  <c r="H826" i="2"/>
  <c r="H421" i="2"/>
  <c r="H518" i="2"/>
  <c r="H632" i="2"/>
  <c r="H187" i="2"/>
  <c r="H512" i="2"/>
  <c r="H886" i="2"/>
  <c r="H750" i="2"/>
  <c r="H495" i="2"/>
  <c r="H855" i="2"/>
  <c r="H534" i="2"/>
  <c r="H334" i="2"/>
  <c r="G237" i="1"/>
  <c r="I1015" i="1"/>
  <c r="G991" i="1"/>
  <c r="H150" i="2"/>
  <c r="G783" i="2"/>
  <c r="H580" i="2"/>
  <c r="H333" i="2"/>
  <c r="H429" i="2"/>
  <c r="H416" i="2"/>
  <c r="H645" i="1"/>
  <c r="H644" i="1" s="1"/>
  <c r="I726" i="1"/>
  <c r="H313" i="2"/>
  <c r="H939" i="2"/>
  <c r="H761" i="2"/>
  <c r="I872" i="1"/>
  <c r="I439" i="1"/>
  <c r="I362" i="1"/>
  <c r="H312" i="2"/>
  <c r="H418" i="2"/>
  <c r="H633" i="2"/>
  <c r="H147" i="2"/>
  <c r="I768" i="1"/>
  <c r="G884" i="1"/>
  <c r="I646" i="1"/>
  <c r="I992" i="1"/>
  <c r="H876" i="2"/>
  <c r="H687" i="2"/>
  <c r="H609" i="2"/>
  <c r="H570" i="2"/>
  <c r="H530" i="2"/>
  <c r="G831" i="1"/>
  <c r="I469" i="1"/>
  <c r="I109" i="1"/>
  <c r="H669" i="2"/>
  <c r="H903" i="2"/>
  <c r="H935" i="2"/>
  <c r="H569" i="2"/>
  <c r="G468" i="1"/>
  <c r="F428" i="2" s="1"/>
  <c r="I932" i="1"/>
  <c r="H902" i="2"/>
  <c r="H857" i="2"/>
  <c r="H108" i="1"/>
  <c r="I184" i="1"/>
  <c r="I702" i="1"/>
  <c r="H842" i="2"/>
  <c r="H438" i="2"/>
  <c r="H546" i="2"/>
  <c r="H653" i="2"/>
  <c r="H468" i="1"/>
  <c r="G428" i="2" s="1"/>
  <c r="I461" i="1"/>
  <c r="G381" i="2"/>
  <c r="H381" i="2" s="1"/>
  <c r="I425" i="1"/>
  <c r="I432" i="1"/>
  <c r="H431" i="1"/>
  <c r="G387" i="2" s="1"/>
  <c r="G236" i="1"/>
  <c r="F583" i="2"/>
  <c r="F329" i="2"/>
  <c r="I585" i="1"/>
  <c r="H741" i="1"/>
  <c r="G726" i="2"/>
  <c r="I241" i="1"/>
  <c r="G587" i="2"/>
  <c r="H587" i="2" s="1"/>
  <c r="I269" i="1"/>
  <c r="G776" i="2"/>
  <c r="H776" i="2" s="1"/>
  <c r="I998" i="1"/>
  <c r="G908" i="2"/>
  <c r="H908" i="2" s="1"/>
  <c r="G250" i="1"/>
  <c r="F676" i="2"/>
  <c r="G1014" i="1"/>
  <c r="F924" i="2" s="1"/>
  <c r="H44" i="2"/>
  <c r="G284" i="1"/>
  <c r="F792" i="2"/>
  <c r="H690" i="1"/>
  <c r="G668" i="2"/>
  <c r="H875" i="2"/>
  <c r="H572" i="2"/>
  <c r="H404" i="2"/>
  <c r="H971" i="1"/>
  <c r="G885" i="2"/>
  <c r="G875" i="1"/>
  <c r="F402" i="2" s="1"/>
  <c r="F403" i="2"/>
  <c r="H749" i="2"/>
  <c r="H568" i="1"/>
  <c r="G529" i="2"/>
  <c r="H775" i="1"/>
  <c r="G760" i="2"/>
  <c r="H393" i="2"/>
  <c r="G475" i="1"/>
  <c r="F435" i="2" s="1"/>
  <c r="F436" i="2"/>
  <c r="H708" i="1"/>
  <c r="G692" i="2" s="1"/>
  <c r="G699" i="2"/>
  <c r="H699" i="2" s="1"/>
  <c r="I378" i="1"/>
  <c r="G153" i="2"/>
  <c r="H153" i="2" s="1"/>
  <c r="I455" i="1"/>
  <c r="I527" i="1"/>
  <c r="G487" i="2"/>
  <c r="H487" i="2" s="1"/>
  <c r="G775" i="1"/>
  <c r="F760" i="2"/>
  <c r="G561" i="1"/>
  <c r="F522" i="2"/>
  <c r="G556" i="1"/>
  <c r="F517" i="2"/>
  <c r="H875" i="1"/>
  <c r="G403" i="2"/>
  <c r="G915" i="1"/>
  <c r="F824" i="2" s="1"/>
  <c r="F825" i="2"/>
  <c r="G736" i="1"/>
  <c r="F720" i="2" s="1"/>
  <c r="F721" i="2"/>
  <c r="G759" i="1"/>
  <c r="F743" i="2" s="1"/>
  <c r="F744" i="2"/>
  <c r="H711" i="2"/>
  <c r="G852" i="1"/>
  <c r="F363" i="2" s="1"/>
  <c r="F364" i="2"/>
  <c r="H364" i="2" s="1"/>
  <c r="G358" i="1"/>
  <c r="F124" i="2" s="1"/>
  <c r="F125" i="2"/>
  <c r="H125" i="2" s="1"/>
  <c r="H676" i="2"/>
  <c r="I549" i="1"/>
  <c r="G509" i="2"/>
  <c r="H509" i="2" s="1"/>
  <c r="H50" i="2"/>
  <c r="I244" i="1"/>
  <c r="G590" i="2"/>
  <c r="H590" i="2" s="1"/>
  <c r="G828" i="2"/>
  <c r="I771" i="1"/>
  <c r="G755" i="2"/>
  <c r="H755" i="2" s="1"/>
  <c r="I866" i="1"/>
  <c r="I442" i="1"/>
  <c r="I965" i="1"/>
  <c r="I516" i="1"/>
  <c r="G476" i="2"/>
  <c r="H382" i="2"/>
  <c r="H513" i="2"/>
  <c r="H636" i="2"/>
  <c r="G741" i="1"/>
  <c r="F726" i="2"/>
  <c r="G530" i="1"/>
  <c r="F490" i="2" s="1"/>
  <c r="F491" i="2"/>
  <c r="H759" i="1"/>
  <c r="G744" i="2"/>
  <c r="H744" i="2" s="1"/>
  <c r="H736" i="1"/>
  <c r="G721" i="2"/>
  <c r="H489" i="1"/>
  <c r="G449" i="2" s="1"/>
  <c r="G450" i="2"/>
  <c r="H710" i="2"/>
  <c r="H690" i="2"/>
  <c r="H737" i="2"/>
  <c r="G674" i="1"/>
  <c r="F652" i="2"/>
  <c r="I1018" i="1"/>
  <c r="G928" i="2"/>
  <c r="H928" i="2" s="1"/>
  <c r="I817" i="1"/>
  <c r="F247" i="2"/>
  <c r="H247" i="2" s="1"/>
  <c r="I414" i="1"/>
  <c r="G315" i="2"/>
  <c r="H315" i="2" s="1"/>
  <c r="G264" i="1"/>
  <c r="F772" i="2"/>
  <c r="G626" i="2"/>
  <c r="H626" i="2" s="1"/>
  <c r="H753" i="2"/>
  <c r="G919" i="1"/>
  <c r="F828" i="2" s="1"/>
  <c r="F829" i="2"/>
  <c r="H829" i="2" s="1"/>
  <c r="G732" i="1"/>
  <c r="F716" i="2" s="1"/>
  <c r="F717" i="2"/>
  <c r="H717" i="2" s="1"/>
  <c r="G354" i="1"/>
  <c r="F121" i="2"/>
  <c r="H121" i="2" s="1"/>
  <c r="H736" i="2"/>
  <c r="G923" i="1"/>
  <c r="F832" i="2" s="1"/>
  <c r="F833" i="2"/>
  <c r="H674" i="1"/>
  <c r="G652" i="2"/>
  <c r="G519" i="1"/>
  <c r="F479" i="2" s="1"/>
  <c r="F480" i="2"/>
  <c r="G346" i="1"/>
  <c r="F945" i="2"/>
  <c r="H945" i="2" s="1"/>
  <c r="H523" i="2"/>
  <c r="I520" i="1"/>
  <c r="G480" i="2"/>
  <c r="G290" i="1"/>
  <c r="F797" i="2" s="1"/>
  <c r="F798" i="2"/>
  <c r="H798" i="2" s="1"/>
  <c r="I588" i="1"/>
  <c r="I500" i="1"/>
  <c r="G460" i="2"/>
  <c r="H460" i="2" s="1"/>
  <c r="G334" i="1"/>
  <c r="F84" i="2"/>
  <c r="G545" i="1"/>
  <c r="I891" i="1"/>
  <c r="G635" i="2"/>
  <c r="H635" i="2" s="1"/>
  <c r="I869" i="1"/>
  <c r="F396" i="2"/>
  <c r="H396" i="2" s="1"/>
  <c r="G572" i="1"/>
  <c r="G567" i="1" s="1"/>
  <c r="I327" i="1"/>
  <c r="G79" i="2"/>
  <c r="H79" i="2" s="1"/>
  <c r="G716" i="2"/>
  <c r="G584" i="1"/>
  <c r="I238" i="1"/>
  <c r="G584" i="2"/>
  <c r="H584" i="2" s="1"/>
  <c r="G883" i="1"/>
  <c r="G882" i="1" s="1"/>
  <c r="G881" i="1" s="1"/>
  <c r="F622" i="2"/>
  <c r="I503" i="1"/>
  <c r="G463" i="2"/>
  <c r="H463" i="2" s="1"/>
  <c r="H327" i="2"/>
  <c r="H371" i="2"/>
  <c r="H133" i="2"/>
  <c r="H898" i="2"/>
  <c r="H415" i="2"/>
  <c r="H630" i="2"/>
  <c r="G394" i="1"/>
  <c r="F295" i="2" s="1"/>
  <c r="F296" i="2"/>
  <c r="G858" i="1"/>
  <c r="F370" i="2"/>
  <c r="H752" i="2"/>
  <c r="H492" i="2"/>
  <c r="H936" i="2"/>
  <c r="G911" i="1"/>
  <c r="F820" i="2" s="1"/>
  <c r="F821" i="2"/>
  <c r="G718" i="1"/>
  <c r="F702" i="2" s="1"/>
  <c r="F703" i="2"/>
  <c r="H915" i="1"/>
  <c r="G825" i="2"/>
  <c r="H825" i="2" s="1"/>
  <c r="H686" i="2"/>
  <c r="H561" i="1"/>
  <c r="G522" i="2"/>
  <c r="H522" i="2" s="1"/>
  <c r="H69" i="2"/>
  <c r="I535" i="1"/>
  <c r="H713" i="2"/>
  <c r="I546" i="1"/>
  <c r="G506" i="2"/>
  <c r="H506" i="2" s="1"/>
  <c r="I381" i="1"/>
  <c r="G156" i="2"/>
  <c r="H156" i="2" s="1"/>
  <c r="I266" i="1"/>
  <c r="G773" i="2"/>
  <c r="H773" i="2" s="1"/>
  <c r="H344" i="2"/>
  <c r="G941" i="1"/>
  <c r="G144" i="2"/>
  <c r="I723" i="1"/>
  <c r="G437" i="1"/>
  <c r="F934" i="2"/>
  <c r="I524" i="1"/>
  <c r="G484" i="2"/>
  <c r="H484" i="2" s="1"/>
  <c r="G31" i="2"/>
  <c r="I16" i="1"/>
  <c r="H827" i="1"/>
  <c r="G326" i="2"/>
  <c r="G515" i="1"/>
  <c r="F475" i="2" s="1"/>
  <c r="F476" i="2"/>
  <c r="G317" i="1"/>
  <c r="F69" i="2" s="1"/>
  <c r="F70" i="2"/>
  <c r="H858" i="1"/>
  <c r="G370" i="2"/>
  <c r="H370" i="2" s="1"/>
  <c r="H986" i="1"/>
  <c r="G897" i="2"/>
  <c r="G690" i="1"/>
  <c r="F667" i="2" s="1"/>
  <c r="F668" i="2"/>
  <c r="H491" i="2"/>
  <c r="H640" i="1"/>
  <c r="G618" i="2"/>
  <c r="G640" i="1"/>
  <c r="F618" i="2"/>
  <c r="G840" i="1"/>
  <c r="F339" i="2"/>
  <c r="G489" i="1"/>
  <c r="F449" i="2" s="1"/>
  <c r="F450" i="2"/>
  <c r="H598" i="2"/>
  <c r="H441" i="2"/>
  <c r="G321" i="1"/>
  <c r="F74" i="2"/>
  <c r="H74" i="2" s="1"/>
  <c r="G791" i="1"/>
  <c r="F143" i="2" s="1"/>
  <c r="F144" i="2"/>
  <c r="I408" i="1"/>
  <c r="G309" i="2"/>
  <c r="H309" i="2" s="1"/>
  <c r="H792" i="2"/>
  <c r="H662" i="2"/>
  <c r="I402" i="1"/>
  <c r="G303" i="2"/>
  <c r="H303" i="2" s="1"/>
  <c r="I483" i="1"/>
  <c r="G443" i="2"/>
  <c r="H443" i="2" s="1"/>
  <c r="H192" i="2"/>
  <c r="I951" i="1"/>
  <c r="G860" i="2"/>
  <c r="H860" i="2" s="1"/>
  <c r="I310" i="1"/>
  <c r="G27" i="2"/>
  <c r="H27" i="2" s="1"/>
  <c r="G990" i="1"/>
  <c r="F900" i="2" s="1"/>
  <c r="F901" i="2"/>
  <c r="I942" i="1"/>
  <c r="I411" i="1"/>
  <c r="G722" i="1"/>
  <c r="F706" i="2" s="1"/>
  <c r="H612" i="1"/>
  <c r="H185" i="2"/>
  <c r="H272" i="2"/>
  <c r="H259" i="2"/>
  <c r="H541" i="2"/>
  <c r="H548" i="2"/>
  <c r="H851" i="2"/>
  <c r="H619" i="1"/>
  <c r="G597" i="2"/>
  <c r="H923" i="1"/>
  <c r="G833" i="2"/>
  <c r="H833" i="2" s="1"/>
  <c r="H389" i="2"/>
  <c r="G276" i="1"/>
  <c r="I276" i="1" s="1"/>
  <c r="F784" i="2"/>
  <c r="H784" i="2" s="1"/>
  <c r="H440" i="2"/>
  <c r="G475" i="2"/>
  <c r="G420" i="1"/>
  <c r="F377" i="2"/>
  <c r="H377" i="2" s="1"/>
  <c r="H84" i="2"/>
  <c r="I340" i="1"/>
  <c r="G89" i="2"/>
  <c r="H89" i="2" s="1"/>
  <c r="G385" i="1"/>
  <c r="F170" i="2"/>
  <c r="H170" i="2" s="1"/>
  <c r="I797" i="1"/>
  <c r="G149" i="2"/>
  <c r="H149" i="2" s="1"/>
  <c r="I399" i="1"/>
  <c r="G300" i="2"/>
  <c r="H300" i="2" s="1"/>
  <c r="I591" i="1"/>
  <c r="G551" i="2"/>
  <c r="H551" i="2" s="1"/>
  <c r="H816" i="2"/>
  <c r="H919" i="2"/>
  <c r="G602" i="1"/>
  <c r="H258" i="2"/>
  <c r="H579" i="1"/>
  <c r="G540" i="2"/>
  <c r="H822" i="2"/>
  <c r="H433" i="2"/>
  <c r="H340" i="2"/>
  <c r="F885" i="2"/>
  <c r="G971" i="1"/>
  <c r="F881" i="2" s="1"/>
  <c r="G635" i="1"/>
  <c r="F613" i="2"/>
  <c r="H613" i="2" s="1"/>
  <c r="G464" i="1"/>
  <c r="F424" i="2" s="1"/>
  <c r="F425" i="2"/>
  <c r="H537" i="2"/>
  <c r="H858" i="2"/>
  <c r="H627" i="1"/>
  <c r="G608" i="2"/>
  <c r="G978" i="1"/>
  <c r="F888" i="2" s="1"/>
  <c r="F889" i="2"/>
  <c r="G627" i="1"/>
  <c r="F604" i="2" s="1"/>
  <c r="F608" i="2"/>
  <c r="H419" i="2"/>
  <c r="I749" i="1"/>
  <c r="G733" i="2"/>
  <c r="H733" i="2" s="1"/>
  <c r="H425" i="2"/>
  <c r="H831" i="1"/>
  <c r="G329" i="2" s="1"/>
  <c r="G259" i="1"/>
  <c r="F767" i="2"/>
  <c r="H767" i="2" s="1"/>
  <c r="H911" i="1"/>
  <c r="G821" i="2"/>
  <c r="G450" i="1"/>
  <c r="F410" i="2" s="1"/>
  <c r="F411" i="2"/>
  <c r="H411" i="2" s="1"/>
  <c r="H840" i="1"/>
  <c r="G339" i="2"/>
  <c r="H536" i="2"/>
  <c r="G398" i="1"/>
  <c r="I680" i="1"/>
  <c r="G657" i="2"/>
  <c r="H657" i="2" s="1"/>
  <c r="I506" i="1"/>
  <c r="G466" i="2"/>
  <c r="H466" i="2" s="1"/>
  <c r="G454" i="1"/>
  <c r="F414" i="2" s="1"/>
  <c r="H414" i="2" s="1"/>
  <c r="G764" i="1"/>
  <c r="I405" i="1"/>
  <c r="G306" i="2"/>
  <c r="H306" i="2" s="1"/>
  <c r="H703" i="2"/>
  <c r="H261" i="2"/>
  <c r="H438" i="1"/>
  <c r="G934" i="2" s="1"/>
  <c r="I606" i="1"/>
  <c r="G304" i="1"/>
  <c r="F22" i="2"/>
  <c r="H22" i="2" s="1"/>
  <c r="G844" i="1"/>
  <c r="I531" i="1"/>
  <c r="G708" i="1"/>
  <c r="F692" i="2" s="1"/>
  <c r="F597" i="2"/>
  <c r="G986" i="1"/>
  <c r="F896" i="2" s="1"/>
  <c r="F897" i="2"/>
  <c r="G827" i="1"/>
  <c r="F325" i="2" s="1"/>
  <c r="F326" i="2"/>
  <c r="H708" i="2"/>
  <c r="H556" i="1"/>
  <c r="G517" i="2"/>
  <c r="H517" i="2" s="1"/>
  <c r="G579" i="1"/>
  <c r="F539" i="2" s="1"/>
  <c r="F540" i="2"/>
  <c r="H845" i="2"/>
  <c r="H624" i="2"/>
  <c r="H926" i="2"/>
  <c r="H697" i="2"/>
  <c r="H400" i="2"/>
  <c r="H245" i="2"/>
  <c r="G568" i="1"/>
  <c r="F528" i="2" s="1"/>
  <c r="F529" i="2"/>
  <c r="H890" i="2"/>
  <c r="H572" i="1"/>
  <c r="G532" i="2" s="1"/>
  <c r="G533" i="2"/>
  <c r="H533" i="2" s="1"/>
  <c r="H154" i="2"/>
  <c r="G755" i="1"/>
  <c r="F739" i="2" s="1"/>
  <c r="F740" i="2"/>
  <c r="H740" i="2" s="1"/>
  <c r="G431" i="1"/>
  <c r="F388" i="2"/>
  <c r="H388" i="2" s="1"/>
  <c r="H71" i="2"/>
  <c r="G927" i="1"/>
  <c r="F836" i="2" s="1"/>
  <c r="F837" i="2"/>
  <c r="I835" i="1"/>
  <c r="I171" i="1"/>
  <c r="I765" i="1"/>
  <c r="I968" i="1"/>
  <c r="G878" i="2"/>
  <c r="H878" i="2" s="1"/>
  <c r="H296" i="2"/>
  <c r="I133" i="1"/>
  <c r="I538" i="1"/>
  <c r="G498" i="2"/>
  <c r="H498" i="2" s="1"/>
  <c r="I849" i="1"/>
  <c r="G353" i="2"/>
  <c r="H353" i="2" s="1"/>
  <c r="G748" i="1"/>
  <c r="F732" i="2" s="1"/>
  <c r="I576" i="1"/>
  <c r="I477" i="1"/>
  <c r="G160" i="1"/>
  <c r="H530" i="1"/>
  <c r="H707" i="2"/>
  <c r="H496" i="2"/>
  <c r="G612" i="1"/>
  <c r="F578" i="2" s="1"/>
  <c r="F579" i="2"/>
  <c r="H579" i="2" s="1"/>
  <c r="G231" i="1"/>
  <c r="F562" i="2"/>
  <c r="H562" i="2" s="1"/>
  <c r="H844" i="2"/>
  <c r="H623" i="2"/>
  <c r="G595" i="1"/>
  <c r="F556" i="2"/>
  <c r="H556" i="2" s="1"/>
  <c r="H925" i="2"/>
  <c r="H696" i="2"/>
  <c r="H399" i="2"/>
  <c r="H244" i="2"/>
  <c r="H978" i="1"/>
  <c r="G889" i="2"/>
  <c r="H70" i="2"/>
  <c r="H215" i="2"/>
  <c r="H230" i="2"/>
  <c r="H32" i="2"/>
  <c r="H208" i="2"/>
  <c r="H39" i="2"/>
  <c r="H31" i="2"/>
  <c r="H207" i="2"/>
  <c r="H114" i="2"/>
  <c r="H107" i="2"/>
  <c r="G961" i="1"/>
  <c r="F872" i="2"/>
  <c r="H872" i="2" s="1"/>
  <c r="G132" i="1"/>
  <c r="G131" i="1" s="1"/>
  <c r="F205" i="2" s="1"/>
  <c r="I124" i="1"/>
  <c r="G198" i="2"/>
  <c r="H198" i="2" s="1"/>
  <c r="I93" i="1"/>
  <c r="G161" i="2"/>
  <c r="H161" i="2" s="1"/>
  <c r="G44" i="1"/>
  <c r="F58" i="2" s="1"/>
  <c r="F59" i="2"/>
  <c r="H59" i="2" s="1"/>
  <c r="G154" i="1"/>
  <c r="I154" i="1" s="1"/>
  <c r="F229" i="2"/>
  <c r="H229" i="2" s="1"/>
  <c r="G183" i="2"/>
  <c r="I50" i="1"/>
  <c r="G64" i="2"/>
  <c r="H64" i="2" s="1"/>
  <c r="I218" i="1"/>
  <c r="G347" i="2"/>
  <c r="H347" i="2" s="1"/>
  <c r="I136" i="1"/>
  <c r="G210" i="2"/>
  <c r="H210" i="2" s="1"/>
  <c r="G35" i="1"/>
  <c r="F49" i="2" s="1"/>
  <c r="F53" i="2"/>
  <c r="H53" i="2" s="1"/>
  <c r="G108" i="1"/>
  <c r="F183" i="2" s="1"/>
  <c r="F184" i="2"/>
  <c r="H184" i="2" s="1"/>
  <c r="G81" i="1"/>
  <c r="F130" i="2"/>
  <c r="H130" i="2" s="1"/>
  <c r="G208" i="1"/>
  <c r="F321" i="2"/>
  <c r="H321" i="2" s="1"/>
  <c r="F214" i="2"/>
  <c r="G92" i="1"/>
  <c r="F164" i="2"/>
  <c r="H164" i="2" s="1"/>
  <c r="I127" i="1"/>
  <c r="G201" i="2"/>
  <c r="H201" i="2" s="1"/>
  <c r="G183" i="1"/>
  <c r="I183" i="1" s="1"/>
  <c r="F271" i="2"/>
  <c r="H271" i="2" s="1"/>
  <c r="G178" i="1"/>
  <c r="F266" i="2"/>
  <c r="H266" i="2" s="1"/>
  <c r="G104" i="1"/>
  <c r="F179" i="2" s="1"/>
  <c r="F180" i="2"/>
  <c r="H180" i="2" s="1"/>
  <c r="G199" i="1"/>
  <c r="F287" i="2"/>
  <c r="H287" i="2" s="1"/>
  <c r="I144" i="1"/>
  <c r="G218" i="2"/>
  <c r="H218" i="2" s="1"/>
  <c r="I221" i="1"/>
  <c r="G356" i="2"/>
  <c r="H356" i="2" s="1"/>
  <c r="G147" i="1"/>
  <c r="F221" i="2" s="1"/>
  <c r="F222" i="2"/>
  <c r="H222" i="2" s="1"/>
  <c r="G11" i="1"/>
  <c r="F12" i="2"/>
  <c r="H12" i="2" s="1"/>
  <c r="H160" i="1"/>
  <c r="G238" i="2"/>
  <c r="H238" i="2" s="1"/>
  <c r="G170" i="1"/>
  <c r="G214" i="1"/>
  <c r="G86" i="1"/>
  <c r="F139" i="2"/>
  <c r="H139" i="2" s="1"/>
  <c r="G61" i="1"/>
  <c r="F101" i="2"/>
  <c r="H101" i="2" s="1"/>
  <c r="G55" i="1"/>
  <c r="F95" i="2"/>
  <c r="H95" i="2" s="1"/>
  <c r="G193" i="1"/>
  <c r="F281" i="2"/>
  <c r="H281" i="2" s="1"/>
  <c r="G188" i="1"/>
  <c r="F276" i="2"/>
  <c r="H276" i="2" s="1"/>
  <c r="H523" i="1"/>
  <c r="I779" i="1"/>
  <c r="H499" i="1"/>
  <c r="G679" i="1"/>
  <c r="H92" i="1"/>
  <c r="G160" i="2" s="1"/>
  <c r="H764" i="1"/>
  <c r="I663" i="1"/>
  <c r="H132" i="1"/>
  <c r="G112" i="1"/>
  <c r="I1009" i="1"/>
  <c r="G1003" i="1"/>
  <c r="I113" i="1"/>
  <c r="I668" i="1"/>
  <c r="I906" i="1"/>
  <c r="H377" i="1"/>
  <c r="H941" i="1"/>
  <c r="G24" i="1"/>
  <c r="G662" i="1"/>
  <c r="H67" i="1"/>
  <c r="I45" i="1"/>
  <c r="H321" i="1"/>
  <c r="I215" i="1"/>
  <c r="H214" i="1"/>
  <c r="I800" i="1"/>
  <c r="H584" i="1"/>
  <c r="H44" i="1"/>
  <c r="I30" i="1"/>
  <c r="I369" i="1"/>
  <c r="H679" i="1"/>
  <c r="G656" i="2" s="1"/>
  <c r="H748" i="1"/>
  <c r="I748" i="1" s="1"/>
  <c r="G898" i="1"/>
  <c r="H368" i="1"/>
  <c r="I368" i="1" s="1"/>
  <c r="G865" i="1"/>
  <c r="H534" i="1"/>
  <c r="H112" i="1"/>
  <c r="G186" i="2" s="1"/>
  <c r="H437" i="1"/>
  <c r="I454" i="1"/>
  <c r="I96" i="1"/>
  <c r="H662" i="1"/>
  <c r="H961" i="1"/>
  <c r="G871" i="2" s="1"/>
  <c r="I962" i="1"/>
  <c r="G810" i="1"/>
  <c r="I75" i="1"/>
  <c r="I39" i="1"/>
  <c r="I811" i="1"/>
  <c r="H810" i="1"/>
  <c r="H1003" i="1"/>
  <c r="G913" i="2" s="1"/>
  <c r="I1004" i="1"/>
  <c r="I741" i="1"/>
  <c r="I742" i="1"/>
  <c r="H182" i="1"/>
  <c r="H358" i="1"/>
  <c r="I359" i="1"/>
  <c r="I68" i="1"/>
  <c r="H11" i="1"/>
  <c r="G11" i="2" s="1"/>
  <c r="I12" i="1"/>
  <c r="I25" i="1"/>
  <c r="H24" i="1"/>
  <c r="G38" i="2" s="1"/>
  <c r="H170" i="1"/>
  <c r="G257" i="2" s="1"/>
  <c r="I174" i="1"/>
  <c r="H265" i="1"/>
  <c r="G772" i="2" s="1"/>
  <c r="H772" i="2" s="1"/>
  <c r="H791" i="1"/>
  <c r="H147" i="1"/>
  <c r="I148" i="1"/>
  <c r="H464" i="1"/>
  <c r="I465" i="1"/>
  <c r="H208" i="1"/>
  <c r="G320" i="2" s="1"/>
  <c r="I209" i="1"/>
  <c r="H140" i="1"/>
  <c r="G214" i="2" s="1"/>
  <c r="I141" i="1"/>
  <c r="I322" i="1"/>
  <c r="H193" i="1"/>
  <c r="G280" i="2" s="1"/>
  <c r="I194" i="1"/>
  <c r="H334" i="1"/>
  <c r="G83" i="2" s="1"/>
  <c r="I335" i="1"/>
  <c r="I729" i="1"/>
  <c r="H722" i="1"/>
  <c r="I300" i="1"/>
  <c r="H104" i="1"/>
  <c r="I105" i="1"/>
  <c r="H755" i="1"/>
  <c r="I756" i="1"/>
  <c r="H398" i="1"/>
  <c r="G299" i="2" s="1"/>
  <c r="H595" i="1"/>
  <c r="G555" i="2" s="1"/>
  <c r="I596" i="1"/>
  <c r="H250" i="1"/>
  <c r="G675" i="2" s="1"/>
  <c r="I251" i="1"/>
  <c r="H153" i="1"/>
  <c r="G227" i="2" s="1"/>
  <c r="H123" i="1"/>
  <c r="G197" i="2" s="1"/>
  <c r="H197" i="2" s="1"/>
  <c r="I701" i="1"/>
  <c r="H188" i="1"/>
  <c r="G275" i="2" s="1"/>
  <c r="I189" i="1"/>
  <c r="H231" i="1"/>
  <c r="G561" i="2" s="1"/>
  <c r="I232" i="1"/>
  <c r="H55" i="1"/>
  <c r="G94" i="2" s="1"/>
  <c r="I56" i="1"/>
  <c r="H845" i="1"/>
  <c r="I846" i="1"/>
  <c r="I685" i="1"/>
  <c r="I161" i="1"/>
  <c r="H884" i="1"/>
  <c r="I885" i="1"/>
  <c r="H290" i="1"/>
  <c r="I291" i="1"/>
  <c r="H199" i="1"/>
  <c r="G286" i="2" s="1"/>
  <c r="I200" i="1"/>
  <c r="H545" i="1"/>
  <c r="G505" i="2" s="1"/>
  <c r="I780" i="1"/>
  <c r="I781" i="1"/>
  <c r="H86" i="1"/>
  <c r="G138" i="2" s="1"/>
  <c r="I87" i="1"/>
  <c r="I715" i="1"/>
  <c r="H420" i="1"/>
  <c r="G376" i="2" s="1"/>
  <c r="I421" i="1"/>
  <c r="I118" i="1"/>
  <c r="H519" i="1"/>
  <c r="I792" i="1"/>
  <c r="H852" i="1"/>
  <c r="I853" i="1"/>
  <c r="H304" i="1"/>
  <c r="I305" i="1"/>
  <c r="I468" i="1"/>
  <c r="H601" i="1"/>
  <c r="G567" i="2" s="1"/>
  <c r="H635" i="1"/>
  <c r="G612" i="2" s="1"/>
  <c r="I636" i="1"/>
  <c r="H346" i="1"/>
  <c r="G944" i="2" s="1"/>
  <c r="I347" i="1"/>
  <c r="H81" i="1"/>
  <c r="G129" i="2" s="1"/>
  <c r="I82" i="1"/>
  <c r="H284" i="1"/>
  <c r="H283" i="1" s="1"/>
  <c r="I285" i="1"/>
  <c r="H991" i="1"/>
  <c r="G901" i="2" s="1"/>
  <c r="H901" i="2" s="1"/>
  <c r="I995" i="1"/>
  <c r="H354" i="1"/>
  <c r="I355" i="1"/>
  <c r="H864" i="1"/>
  <c r="G391" i="2" s="1"/>
  <c r="H1014" i="1"/>
  <c r="H450" i="1"/>
  <c r="G410" i="2" s="1"/>
  <c r="H410" i="2" s="1"/>
  <c r="I451" i="1"/>
  <c r="I929" i="1"/>
  <c r="H928" i="1"/>
  <c r="G837" i="2" s="1"/>
  <c r="H178" i="1"/>
  <c r="G265" i="2" s="1"/>
  <c r="I179" i="1"/>
  <c r="I317" i="1"/>
  <c r="H898" i="1"/>
  <c r="G808" i="2" s="1"/>
  <c r="I899" i="1"/>
  <c r="H237" i="1"/>
  <c r="G583" i="2" s="1"/>
  <c r="H476" i="1"/>
  <c r="G436" i="2" s="1"/>
  <c r="H436" i="2" s="1"/>
  <c r="H35" i="1"/>
  <c r="I36" i="1"/>
  <c r="H394" i="1"/>
  <c r="I395" i="1"/>
  <c r="H385" i="1"/>
  <c r="G169" i="2" s="1"/>
  <c r="I386" i="1"/>
  <c r="H258" i="1"/>
  <c r="G765" i="2" s="1"/>
  <c r="I259" i="1"/>
  <c r="H61" i="1"/>
  <c r="G100" i="2" s="1"/>
  <c r="I62" i="1"/>
  <c r="H718" i="1"/>
  <c r="I719" i="1"/>
  <c r="H982" i="1"/>
  <c r="I983" i="1"/>
  <c r="G67" i="1"/>
  <c r="F234" i="2" l="1"/>
  <c r="H618" i="1"/>
  <c r="F725" i="2"/>
  <c r="G740" i="1"/>
  <c r="F724" i="2" s="1"/>
  <c r="H428" i="2"/>
  <c r="G120" i="2"/>
  <c r="H353" i="1"/>
  <c r="H652" i="2"/>
  <c r="G159" i="1"/>
  <c r="G618" i="1"/>
  <c r="I831" i="1"/>
  <c r="G725" i="2"/>
  <c r="H725" i="2" s="1"/>
  <c r="H740" i="1"/>
  <c r="I708" i="1"/>
  <c r="I645" i="1"/>
  <c r="G595" i="2"/>
  <c r="H214" i="2"/>
  <c r="H821" i="2"/>
  <c r="H934" i="2"/>
  <c r="H183" i="2"/>
  <c r="H339" i="2"/>
  <c r="G143" i="2"/>
  <c r="H143" i="2" s="1"/>
  <c r="H760" i="2"/>
  <c r="H668" i="2"/>
  <c r="H608" i="2"/>
  <c r="G622" i="2"/>
  <c r="H622" i="2" s="1"/>
  <c r="H403" i="2"/>
  <c r="H837" i="2"/>
  <c r="I489" i="1"/>
  <c r="H583" i="2"/>
  <c r="F791" i="2"/>
  <c r="G283" i="1"/>
  <c r="I283" i="1" s="1"/>
  <c r="H329" i="2"/>
  <c r="I438" i="1"/>
  <c r="I431" i="1"/>
  <c r="H430" i="1"/>
  <c r="H424" i="1" s="1"/>
  <c r="G790" i="2"/>
  <c r="H282" i="1"/>
  <c r="G857" i="1"/>
  <c r="F369" i="2"/>
  <c r="F759" i="2"/>
  <c r="G774" i="1"/>
  <c r="G639" i="2"/>
  <c r="G732" i="2"/>
  <c r="H732" i="2" s="1"/>
  <c r="G430" i="1"/>
  <c r="F387" i="2"/>
  <c r="H387" i="2" s="1"/>
  <c r="H839" i="1"/>
  <c r="G338" i="2"/>
  <c r="I840" i="1"/>
  <c r="F783" i="2"/>
  <c r="H783" i="2" s="1"/>
  <c r="I612" i="1"/>
  <c r="G578" i="2"/>
  <c r="H578" i="2" s="1"/>
  <c r="H326" i="2"/>
  <c r="G544" i="1"/>
  <c r="F504" i="2" s="1"/>
  <c r="F505" i="2"/>
  <c r="H505" i="2" s="1"/>
  <c r="G345" i="1"/>
  <c r="F944" i="2"/>
  <c r="G743" i="2"/>
  <c r="H743" i="2" s="1"/>
  <c r="I759" i="1"/>
  <c r="H774" i="1"/>
  <c r="G758" i="2" s="1"/>
  <c r="G759" i="2"/>
  <c r="I775" i="1"/>
  <c r="G667" i="2"/>
  <c r="H667" i="2" s="1"/>
  <c r="I690" i="1"/>
  <c r="I755" i="1"/>
  <c r="G739" i="2"/>
  <c r="H739" i="2" s="1"/>
  <c r="G488" i="1"/>
  <c r="G634" i="1"/>
  <c r="F611" i="2" s="1"/>
  <c r="F612" i="2"/>
  <c r="H612" i="2" s="1"/>
  <c r="G384" i="1"/>
  <c r="G367" i="1" s="1"/>
  <c r="F169" i="2"/>
  <c r="H169" i="2" s="1"/>
  <c r="G316" i="1"/>
  <c r="F73" i="2"/>
  <c r="G325" i="2"/>
  <c r="H325" i="2" s="1"/>
  <c r="H826" i="1"/>
  <c r="I827" i="1"/>
  <c r="G824" i="2"/>
  <c r="H824" i="2" s="1"/>
  <c r="I915" i="1"/>
  <c r="H529" i="2"/>
  <c r="G897" i="1"/>
  <c r="F808" i="2"/>
  <c r="H808" i="2" s="1"/>
  <c r="G601" i="1"/>
  <c r="F568" i="2"/>
  <c r="H568" i="2" s="1"/>
  <c r="I602" i="1"/>
  <c r="F639" i="2"/>
  <c r="G594" i="1"/>
  <c r="F554" i="2" s="1"/>
  <c r="F555" i="2"/>
  <c r="F596" i="2"/>
  <c r="G763" i="1"/>
  <c r="F747" i="2" s="1"/>
  <c r="F748" i="2"/>
  <c r="G583" i="1"/>
  <c r="F543" i="2" s="1"/>
  <c r="F544" i="2"/>
  <c r="G333" i="1"/>
  <c r="F83" i="2"/>
  <c r="G528" i="2"/>
  <c r="H528" i="2" s="1"/>
  <c r="I568" i="1"/>
  <c r="H567" i="1"/>
  <c r="G527" i="2" s="1"/>
  <c r="G700" i="1"/>
  <c r="G832" i="2"/>
  <c r="H832" i="2" s="1"/>
  <c r="I923" i="1"/>
  <c r="H716" i="2"/>
  <c r="G673" i="1"/>
  <c r="F650" i="2" s="1"/>
  <c r="F651" i="2"/>
  <c r="I718" i="1"/>
  <c r="G702" i="2"/>
  <c r="H702" i="2" s="1"/>
  <c r="I321" i="1"/>
  <c r="G73" i="2"/>
  <c r="G449" i="1"/>
  <c r="H940" i="1"/>
  <c r="G849" i="2" s="1"/>
  <c r="G850" i="2"/>
  <c r="H763" i="1"/>
  <c r="G748" i="2"/>
  <c r="H597" i="2"/>
  <c r="H897" i="2"/>
  <c r="I732" i="1"/>
  <c r="H673" i="1"/>
  <c r="H661" i="1" s="1"/>
  <c r="G651" i="2"/>
  <c r="I674" i="1"/>
  <c r="H726" i="2"/>
  <c r="I290" i="1"/>
  <c r="G797" i="2"/>
  <c r="H797" i="2" s="1"/>
  <c r="I377" i="1"/>
  <c r="G152" i="2"/>
  <c r="H152" i="2" s="1"/>
  <c r="G820" i="2"/>
  <c r="H820" i="2" s="1"/>
  <c r="I911" i="1"/>
  <c r="G596" i="2"/>
  <c r="I619" i="1"/>
  <c r="G896" i="2"/>
  <c r="H896" i="2" s="1"/>
  <c r="I986" i="1"/>
  <c r="H828" i="2"/>
  <c r="G402" i="2"/>
  <c r="H402" i="2" s="1"/>
  <c r="I875" i="1"/>
  <c r="G230" i="1"/>
  <c r="F561" i="2"/>
  <c r="H561" i="2" s="1"/>
  <c r="F621" i="2"/>
  <c r="G263" i="1"/>
  <c r="F770" i="2" s="1"/>
  <c r="F771" i="2"/>
  <c r="I919" i="1"/>
  <c r="H692" i="2"/>
  <c r="H885" i="2"/>
  <c r="I523" i="1"/>
  <c r="G483" i="2"/>
  <c r="H483" i="2" s="1"/>
  <c r="H639" i="1"/>
  <c r="G617" i="2"/>
  <c r="I640" i="1"/>
  <c r="I644" i="1"/>
  <c r="I284" i="1"/>
  <c r="G791" i="2"/>
  <c r="H791" i="2" s="1"/>
  <c r="I394" i="1"/>
  <c r="G295" i="2"/>
  <c r="H295" i="2" s="1"/>
  <c r="I852" i="1"/>
  <c r="G363" i="2"/>
  <c r="H363" i="2" s="1"/>
  <c r="I722" i="1"/>
  <c r="G706" i="2"/>
  <c r="H706" i="2" s="1"/>
  <c r="I534" i="1"/>
  <c r="G494" i="2"/>
  <c r="H494" i="2" s="1"/>
  <c r="I584" i="1"/>
  <c r="G544" i="2"/>
  <c r="G790" i="1"/>
  <c r="G789" i="1" s="1"/>
  <c r="G788" i="1" s="1"/>
  <c r="H889" i="2"/>
  <c r="H555" i="1"/>
  <c r="G516" i="2"/>
  <c r="H516" i="2" s="1"/>
  <c r="I556" i="1"/>
  <c r="G299" i="1"/>
  <c r="F21" i="2"/>
  <c r="G258" i="1"/>
  <c r="I258" i="1" s="1"/>
  <c r="F766" i="2"/>
  <c r="H766" i="2" s="1"/>
  <c r="G604" i="2"/>
  <c r="H604" i="2" s="1"/>
  <c r="I627" i="1"/>
  <c r="G419" i="1"/>
  <c r="F376" i="2"/>
  <c r="H376" i="2" s="1"/>
  <c r="G839" i="1"/>
  <c r="F337" i="2" s="1"/>
  <c r="F338" i="2"/>
  <c r="H857" i="1"/>
  <c r="G369" i="2"/>
  <c r="I858" i="1"/>
  <c r="G436" i="1"/>
  <c r="F933" i="2"/>
  <c r="I572" i="1"/>
  <c r="F532" i="2"/>
  <c r="H532" i="2" s="1"/>
  <c r="H450" i="2"/>
  <c r="G555" i="1"/>
  <c r="F515" i="2" s="1"/>
  <c r="F516" i="2"/>
  <c r="G881" i="2"/>
  <c r="H881" i="2" s="1"/>
  <c r="I971" i="1"/>
  <c r="G249" i="1"/>
  <c r="F675" i="2"/>
  <c r="H675" i="2" s="1"/>
  <c r="I358" i="1"/>
  <c r="G124" i="2"/>
  <c r="H124" i="2" s="1"/>
  <c r="G864" i="1"/>
  <c r="I864" i="1" s="1"/>
  <c r="F392" i="2"/>
  <c r="H392" i="2" s="1"/>
  <c r="G678" i="1"/>
  <c r="F656" i="2"/>
  <c r="H656" i="2" s="1"/>
  <c r="G888" i="2"/>
  <c r="H888" i="2" s="1"/>
  <c r="I978" i="1"/>
  <c r="H540" i="2"/>
  <c r="H475" i="2"/>
  <c r="H480" i="2"/>
  <c r="H449" i="2"/>
  <c r="G826" i="1"/>
  <c r="I530" i="1"/>
  <c r="G490" i="2"/>
  <c r="H490" i="2" s="1"/>
  <c r="G880" i="1"/>
  <c r="I1014" i="1"/>
  <c r="G924" i="2"/>
  <c r="H924" i="2" s="1"/>
  <c r="I519" i="1"/>
  <c r="G479" i="2"/>
  <c r="H479" i="2" s="1"/>
  <c r="H555" i="2"/>
  <c r="I464" i="1"/>
  <c r="G424" i="2"/>
  <c r="H424" i="2" s="1"/>
  <c r="G566" i="1"/>
  <c r="F527" i="2"/>
  <c r="G343" i="2"/>
  <c r="G1002" i="1"/>
  <c r="F913" i="2"/>
  <c r="H913" i="2" s="1"/>
  <c r="I499" i="1"/>
  <c r="G459" i="2"/>
  <c r="H459" i="2" s="1"/>
  <c r="G393" i="1"/>
  <c r="F299" i="2"/>
  <c r="H299" i="2" s="1"/>
  <c r="G539" i="2"/>
  <c r="H539" i="2" s="1"/>
  <c r="I579" i="1"/>
  <c r="I515" i="1"/>
  <c r="G639" i="1"/>
  <c r="F616" i="2" s="1"/>
  <c r="F617" i="2"/>
  <c r="H617" i="2" s="1"/>
  <c r="H144" i="2"/>
  <c r="F120" i="2"/>
  <c r="H120" i="2" s="1"/>
  <c r="G353" i="1"/>
  <c r="H721" i="2"/>
  <c r="G560" i="1"/>
  <c r="F520" i="2" s="1"/>
  <c r="F521" i="2"/>
  <c r="I304" i="1"/>
  <c r="G21" i="2"/>
  <c r="H436" i="1"/>
  <c r="G932" i="2" s="1"/>
  <c r="G933" i="2"/>
  <c r="I982" i="1"/>
  <c r="G892" i="2"/>
  <c r="H892" i="2" s="1"/>
  <c r="H944" i="2"/>
  <c r="H83" i="2"/>
  <c r="H618" i="2"/>
  <c r="G940" i="1"/>
  <c r="F850" i="2"/>
  <c r="H560" i="1"/>
  <c r="G521" i="2"/>
  <c r="H521" i="2" s="1"/>
  <c r="I561" i="1"/>
  <c r="G720" i="2"/>
  <c r="H720" i="2" s="1"/>
  <c r="I736" i="1"/>
  <c r="H476" i="2"/>
  <c r="G235" i="1"/>
  <c r="F582" i="2"/>
  <c r="I961" i="1"/>
  <c r="G960" i="1"/>
  <c r="F871" i="2"/>
  <c r="H871" i="2" s="1"/>
  <c r="F206" i="2"/>
  <c r="G54" i="1"/>
  <c r="F94" i="2"/>
  <c r="H94" i="2" s="1"/>
  <c r="G207" i="1"/>
  <c r="F320" i="2"/>
  <c r="H320" i="2" s="1"/>
  <c r="I147" i="1"/>
  <c r="G221" i="2"/>
  <c r="H221" i="2" s="1"/>
  <c r="G60" i="1"/>
  <c r="F100" i="2"/>
  <c r="H100" i="2" s="1"/>
  <c r="G10" i="1"/>
  <c r="F11" i="2"/>
  <c r="H11" i="2" s="1"/>
  <c r="G177" i="1"/>
  <c r="F264" i="2" s="1"/>
  <c r="F265" i="2"/>
  <c r="H265" i="2" s="1"/>
  <c r="F129" i="2"/>
  <c r="H129" i="2" s="1"/>
  <c r="I108" i="1"/>
  <c r="I92" i="1"/>
  <c r="G85" i="1"/>
  <c r="F137" i="2" s="1"/>
  <c r="F138" i="2"/>
  <c r="H138" i="2" s="1"/>
  <c r="G182" i="1"/>
  <c r="F269" i="2" s="1"/>
  <c r="F270" i="2"/>
  <c r="H270" i="2" s="1"/>
  <c r="G153" i="1"/>
  <c r="F228" i="2"/>
  <c r="H228" i="2" s="1"/>
  <c r="H91" i="1"/>
  <c r="G159" i="2" s="1"/>
  <c r="H66" i="1"/>
  <c r="G105" i="2" s="1"/>
  <c r="G106" i="2"/>
  <c r="G213" i="1"/>
  <c r="F343" i="2"/>
  <c r="G103" i="1"/>
  <c r="F186" i="2"/>
  <c r="H186" i="2" s="1"/>
  <c r="I104" i="1"/>
  <c r="G179" i="2"/>
  <c r="H179" i="2" s="1"/>
  <c r="G23" i="1"/>
  <c r="F38" i="2"/>
  <c r="H38" i="2" s="1"/>
  <c r="G158" i="1"/>
  <c r="H131" i="1"/>
  <c r="G205" i="2" s="1"/>
  <c r="H205" i="2" s="1"/>
  <c r="G206" i="2"/>
  <c r="G169" i="1"/>
  <c r="F257" i="2"/>
  <c r="H257" i="2" s="1"/>
  <c r="G91" i="1"/>
  <c r="F160" i="2"/>
  <c r="H160" i="2" s="1"/>
  <c r="G66" i="1"/>
  <c r="F106" i="2"/>
  <c r="I35" i="1"/>
  <c r="G49" i="2"/>
  <c r="H49" i="2" s="1"/>
  <c r="G269" i="2"/>
  <c r="I44" i="1"/>
  <c r="G58" i="2"/>
  <c r="H58" i="2" s="1"/>
  <c r="H159" i="1"/>
  <c r="G234" i="2"/>
  <c r="H234" i="2" s="1"/>
  <c r="G198" i="1"/>
  <c r="F286" i="2"/>
  <c r="H286" i="2" s="1"/>
  <c r="G139" i="1"/>
  <c r="F213" i="2" s="1"/>
  <c r="G192" i="1"/>
  <c r="F279" i="2" s="1"/>
  <c r="F280" i="2"/>
  <c r="H280" i="2" s="1"/>
  <c r="G187" i="1"/>
  <c r="F275" i="2"/>
  <c r="H275" i="2" s="1"/>
  <c r="I764" i="1"/>
  <c r="G809" i="1"/>
  <c r="G808" i="1" s="1"/>
  <c r="G807" i="1" s="1"/>
  <c r="I679" i="1"/>
  <c r="I437" i="1"/>
  <c r="I941" i="1"/>
  <c r="I132" i="1"/>
  <c r="I112" i="1"/>
  <c r="H583" i="1"/>
  <c r="H316" i="1"/>
  <c r="I662" i="1"/>
  <c r="I567" i="1"/>
  <c r="H678" i="1"/>
  <c r="I865" i="1"/>
  <c r="H299" i="1"/>
  <c r="H700" i="1"/>
  <c r="H213" i="1"/>
  <c r="I214" i="1"/>
  <c r="I81" i="1"/>
  <c r="H198" i="1"/>
  <c r="G285" i="2" s="1"/>
  <c r="I199" i="1"/>
  <c r="H844" i="1"/>
  <c r="I845" i="1"/>
  <c r="H103" i="1"/>
  <c r="G178" i="2" s="1"/>
  <c r="I123" i="1"/>
  <c r="H192" i="1"/>
  <c r="I193" i="1"/>
  <c r="I898" i="1"/>
  <c r="H897" i="1"/>
  <c r="G807" i="2" s="1"/>
  <c r="H863" i="1"/>
  <c r="G380" i="2" s="1"/>
  <c r="H85" i="1"/>
  <c r="I86" i="1"/>
  <c r="H169" i="1"/>
  <c r="G256" i="2" s="1"/>
  <c r="I170" i="1"/>
  <c r="H345" i="1"/>
  <c r="G943" i="2" s="1"/>
  <c r="I346" i="1"/>
  <c r="H54" i="1"/>
  <c r="G93" i="2" s="1"/>
  <c r="I55" i="1"/>
  <c r="H152" i="1"/>
  <c r="G226" i="2" s="1"/>
  <c r="H488" i="1"/>
  <c r="G448" i="2" s="1"/>
  <c r="H960" i="1"/>
  <c r="G870" i="2" s="1"/>
  <c r="H634" i="1"/>
  <c r="G611" i="2" s="1"/>
  <c r="H611" i="2" s="1"/>
  <c r="I635" i="1"/>
  <c r="H883" i="1"/>
  <c r="G621" i="2" s="1"/>
  <c r="H621" i="2" s="1"/>
  <c r="I884" i="1"/>
  <c r="H230" i="1"/>
  <c r="G560" i="2" s="1"/>
  <c r="I231" i="1"/>
  <c r="H249" i="1"/>
  <c r="G674" i="2" s="1"/>
  <c r="I250" i="1"/>
  <c r="H790" i="1"/>
  <c r="I791" i="1"/>
  <c r="I24" i="1"/>
  <c r="H23" i="1"/>
  <c r="G37" i="2" s="1"/>
  <c r="H384" i="1"/>
  <c r="I385" i="1"/>
  <c r="H600" i="1"/>
  <c r="G566" i="2" s="1"/>
  <c r="I601" i="1"/>
  <c r="H475" i="1"/>
  <c r="I476" i="1"/>
  <c r="H177" i="1"/>
  <c r="I178" i="1"/>
  <c r="I354" i="1"/>
  <c r="G119" i="2"/>
  <c r="I160" i="1"/>
  <c r="H187" i="1"/>
  <c r="I188" i="1"/>
  <c r="H594" i="1"/>
  <c r="I595" i="1"/>
  <c r="I67" i="1"/>
  <c r="H60" i="1"/>
  <c r="G99" i="2" s="1"/>
  <c r="I61" i="1"/>
  <c r="H927" i="1"/>
  <c r="I928" i="1"/>
  <c r="H544" i="1"/>
  <c r="I545" i="1"/>
  <c r="I140" i="1"/>
  <c r="H139" i="1"/>
  <c r="H419" i="1"/>
  <c r="G375" i="2" s="1"/>
  <c r="I420" i="1"/>
  <c r="I1003" i="1"/>
  <c r="H1002" i="1"/>
  <c r="G912" i="2" s="1"/>
  <c r="H939" i="1"/>
  <c r="G848" i="2" s="1"/>
  <c r="I940" i="1"/>
  <c r="H393" i="1"/>
  <c r="G294" i="2" s="1"/>
  <c r="I398" i="1"/>
  <c r="H207" i="1"/>
  <c r="G319" i="2" s="1"/>
  <c r="I208" i="1"/>
  <c r="H264" i="1"/>
  <c r="G771" i="2" s="1"/>
  <c r="I265" i="1"/>
  <c r="H10" i="1"/>
  <c r="G10" i="2" s="1"/>
  <c r="I11" i="1"/>
  <c r="H809" i="1"/>
  <c r="I810" i="1"/>
  <c r="H990" i="1"/>
  <c r="I991" i="1"/>
  <c r="H257" i="1"/>
  <c r="G764" i="2" s="1"/>
  <c r="H236" i="1"/>
  <c r="G582" i="2" s="1"/>
  <c r="H582" i="2" s="1"/>
  <c r="I237" i="1"/>
  <c r="I450" i="1"/>
  <c r="H449" i="1"/>
  <c r="G409" i="2" s="1"/>
  <c r="H333" i="1"/>
  <c r="G82" i="2" s="1"/>
  <c r="I334" i="1"/>
  <c r="H759" i="2" l="1"/>
  <c r="F119" i="2"/>
  <c r="H119" i="2" s="1"/>
  <c r="G352" i="1"/>
  <c r="G351" i="1" s="1"/>
  <c r="H596" i="2"/>
  <c r="G724" i="2"/>
  <c r="H724" i="2" s="1"/>
  <c r="I740" i="1"/>
  <c r="I618" i="1"/>
  <c r="H206" i="2"/>
  <c r="H933" i="2"/>
  <c r="H369" i="2"/>
  <c r="H21" i="2"/>
  <c r="H771" i="2"/>
  <c r="G342" i="2"/>
  <c r="H748" i="2"/>
  <c r="H639" i="2"/>
  <c r="G282" i="1"/>
  <c r="F790" i="2"/>
  <c r="H790" i="2" s="1"/>
  <c r="H269" i="2"/>
  <c r="I436" i="1"/>
  <c r="H435" i="1"/>
  <c r="G931" i="2" s="1"/>
  <c r="G386" i="2"/>
  <c r="G789" i="2"/>
  <c r="H275" i="1"/>
  <c r="G782" i="2" s="1"/>
  <c r="G638" i="2"/>
  <c r="G424" i="1"/>
  <c r="I424" i="1" s="1"/>
  <c r="F386" i="2"/>
  <c r="H825" i="1"/>
  <c r="G324" i="2"/>
  <c r="I826" i="1"/>
  <c r="H699" i="1"/>
  <c r="G683" i="2" s="1"/>
  <c r="G684" i="2"/>
  <c r="H343" i="2"/>
  <c r="G565" i="1"/>
  <c r="F525" i="2" s="1"/>
  <c r="F526" i="2"/>
  <c r="G863" i="1"/>
  <c r="F391" i="2"/>
  <c r="H391" i="2" s="1"/>
  <c r="G257" i="1"/>
  <c r="F765" i="2"/>
  <c r="H765" i="2" s="1"/>
  <c r="I544" i="1"/>
  <c r="G504" i="2"/>
  <c r="H504" i="2" s="1"/>
  <c r="I990" i="1"/>
  <c r="G900" i="2"/>
  <c r="H900" i="2" s="1"/>
  <c r="I927" i="1"/>
  <c r="G836" i="2"/>
  <c r="H836" i="2" s="1"/>
  <c r="H298" i="1"/>
  <c r="G15" i="2" s="1"/>
  <c r="G16" i="2"/>
  <c r="G435" i="1"/>
  <c r="F931" i="2" s="1"/>
  <c r="F932" i="2"/>
  <c r="H932" i="2" s="1"/>
  <c r="G229" i="1"/>
  <c r="F560" i="2"/>
  <c r="H560" i="2" s="1"/>
  <c r="I763" i="1"/>
  <c r="G747" i="2"/>
  <c r="H747" i="2" s="1"/>
  <c r="G315" i="1"/>
  <c r="G314" i="1" s="1"/>
  <c r="G313" i="1" s="1"/>
  <c r="F68" i="2"/>
  <c r="I430" i="1"/>
  <c r="G825" i="1"/>
  <c r="F324" i="2"/>
  <c r="G298" i="1"/>
  <c r="F16" i="2"/>
  <c r="G616" i="2"/>
  <c r="H616" i="2" s="1"/>
  <c r="I639" i="1"/>
  <c r="H850" i="2"/>
  <c r="G520" i="2"/>
  <c r="H520" i="2" s="1"/>
  <c r="I560" i="1"/>
  <c r="G699" i="1"/>
  <c r="F684" i="2"/>
  <c r="F595" i="2"/>
  <c r="H595" i="2" s="1"/>
  <c r="G617" i="1"/>
  <c r="G600" i="1"/>
  <c r="F567" i="2"/>
  <c r="H567" i="2" s="1"/>
  <c r="F233" i="2"/>
  <c r="G248" i="1"/>
  <c r="G247" i="1" s="1"/>
  <c r="F674" i="2"/>
  <c r="H674" i="2" s="1"/>
  <c r="H856" i="1"/>
  <c r="H838" i="1" s="1"/>
  <c r="G368" i="2"/>
  <c r="I857" i="1"/>
  <c r="G344" i="1"/>
  <c r="F943" i="2"/>
  <c r="H943" i="2" s="1"/>
  <c r="I678" i="1"/>
  <c r="F849" i="2"/>
  <c r="H849" i="2" s="1"/>
  <c r="G939" i="1"/>
  <c r="F294" i="2"/>
  <c r="H294" i="2" s="1"/>
  <c r="G392" i="1"/>
  <c r="G515" i="2"/>
  <c r="H515" i="2" s="1"/>
  <c r="I555" i="1"/>
  <c r="G448" i="1"/>
  <c r="F409" i="2"/>
  <c r="H409" i="2" s="1"/>
  <c r="H527" i="2"/>
  <c r="G896" i="1"/>
  <c r="F807" i="2"/>
  <c r="I774" i="1"/>
  <c r="F758" i="2"/>
  <c r="H758" i="2" s="1"/>
  <c r="G332" i="1"/>
  <c r="G331" i="1" s="1"/>
  <c r="F82" i="2"/>
  <c r="I475" i="1"/>
  <c r="G435" i="2"/>
  <c r="H435" i="2" s="1"/>
  <c r="I594" i="1"/>
  <c r="G554" i="2"/>
  <c r="H554" i="2" s="1"/>
  <c r="I316" i="1"/>
  <c r="G68" i="2"/>
  <c r="G67" i="2" s="1"/>
  <c r="H73" i="2"/>
  <c r="H338" i="2"/>
  <c r="H807" i="2"/>
  <c r="G1001" i="1"/>
  <c r="F911" i="2" s="1"/>
  <c r="F912" i="2"/>
  <c r="H912" i="2" s="1"/>
  <c r="H82" i="2"/>
  <c r="I583" i="1"/>
  <c r="G543" i="2"/>
  <c r="H543" i="2" s="1"/>
  <c r="H651" i="2"/>
  <c r="G337" i="2"/>
  <c r="H337" i="2" s="1"/>
  <c r="I839" i="1"/>
  <c r="G418" i="1"/>
  <c r="F375" i="2"/>
  <c r="H375" i="2" s="1"/>
  <c r="H544" i="2"/>
  <c r="G650" i="2"/>
  <c r="H650" i="2" s="1"/>
  <c r="I673" i="1"/>
  <c r="G661" i="1"/>
  <c r="F638" i="2" s="1"/>
  <c r="G487" i="1"/>
  <c r="F448" i="2"/>
  <c r="H448" i="2" s="1"/>
  <c r="G856" i="1"/>
  <c r="F368" i="2"/>
  <c r="H106" i="2"/>
  <c r="G959" i="1"/>
  <c r="F870" i="2"/>
  <c r="H870" i="2" s="1"/>
  <c r="F232" i="2"/>
  <c r="I182" i="1"/>
  <c r="I131" i="1"/>
  <c r="G130" i="1"/>
  <c r="F204" i="2" s="1"/>
  <c r="G152" i="1"/>
  <c r="F226" i="2" s="1"/>
  <c r="H226" i="2" s="1"/>
  <c r="F227" i="2"/>
  <c r="H227" i="2" s="1"/>
  <c r="G9" i="1"/>
  <c r="F10" i="2"/>
  <c r="H10" i="2" s="1"/>
  <c r="G22" i="1"/>
  <c r="F37" i="2"/>
  <c r="H37" i="2" s="1"/>
  <c r="I177" i="1"/>
  <c r="G264" i="2"/>
  <c r="H264" i="2" s="1"/>
  <c r="F105" i="2"/>
  <c r="H105" i="2" s="1"/>
  <c r="G59" i="1"/>
  <c r="F98" i="2" s="1"/>
  <c r="F99" i="2"/>
  <c r="H99" i="2" s="1"/>
  <c r="I66" i="1"/>
  <c r="I139" i="1"/>
  <c r="G213" i="2"/>
  <c r="H213" i="2" s="1"/>
  <c r="G197" i="1"/>
  <c r="F284" i="2" s="1"/>
  <c r="F285" i="2"/>
  <c r="H285" i="2" s="1"/>
  <c r="G90" i="1"/>
  <c r="F142" i="2" s="1"/>
  <c r="F159" i="2"/>
  <c r="H159" i="2" s="1"/>
  <c r="H90" i="1"/>
  <c r="G102" i="1"/>
  <c r="F178" i="2"/>
  <c r="H178" i="2" s="1"/>
  <c r="I85" i="1"/>
  <c r="G137" i="2"/>
  <c r="H137" i="2" s="1"/>
  <c r="H158" i="1"/>
  <c r="G232" i="2" s="1"/>
  <c r="G233" i="2"/>
  <c r="H233" i="2" s="1"/>
  <c r="G168" i="1"/>
  <c r="F255" i="2" s="1"/>
  <c r="F256" i="2"/>
  <c r="H256" i="2" s="1"/>
  <c r="G206" i="1"/>
  <c r="F319" i="2"/>
  <c r="H319" i="2" s="1"/>
  <c r="G212" i="1"/>
  <c r="F342" i="2"/>
  <c r="H342" i="2" s="1"/>
  <c r="G80" i="1"/>
  <c r="F128" i="2" s="1"/>
  <c r="I91" i="1"/>
  <c r="I153" i="1"/>
  <c r="G53" i="1"/>
  <c r="F92" i="2" s="1"/>
  <c r="F93" i="2"/>
  <c r="H93" i="2" s="1"/>
  <c r="I192" i="1"/>
  <c r="G279" i="2"/>
  <c r="H279" i="2" s="1"/>
  <c r="I187" i="1"/>
  <c r="G274" i="2"/>
  <c r="F274" i="2"/>
  <c r="H566" i="1"/>
  <c r="I566" i="1" s="1"/>
  <c r="H315" i="1"/>
  <c r="I315" i="1" s="1"/>
  <c r="I700" i="1"/>
  <c r="I299" i="1"/>
  <c r="H80" i="1"/>
  <c r="G128" i="2" s="1"/>
  <c r="I249" i="1"/>
  <c r="H248" i="1"/>
  <c r="G655" i="2" s="1"/>
  <c r="I169" i="1"/>
  <c r="H168" i="1"/>
  <c r="G255" i="2" s="1"/>
  <c r="H255" i="2" s="1"/>
  <c r="I844" i="1"/>
  <c r="I419" i="1"/>
  <c r="H418" i="1"/>
  <c r="G374" i="2" s="1"/>
  <c r="H599" i="1"/>
  <c r="I600" i="1"/>
  <c r="H229" i="1"/>
  <c r="G559" i="2" s="1"/>
  <c r="I230" i="1"/>
  <c r="I488" i="1"/>
  <c r="H487" i="1"/>
  <c r="G447" i="2" s="1"/>
  <c r="H197" i="1"/>
  <c r="I198" i="1"/>
  <c r="H206" i="1"/>
  <c r="G318" i="2" s="1"/>
  <c r="I207" i="1"/>
  <c r="I257" i="1"/>
  <c r="H882" i="1"/>
  <c r="I883" i="1"/>
  <c r="H862" i="1"/>
  <c r="I863" i="1"/>
  <c r="I159" i="1"/>
  <c r="I384" i="1"/>
  <c r="H367" i="1"/>
  <c r="I367" i="1" s="1"/>
  <c r="I634" i="1"/>
  <c r="H617" i="1"/>
  <c r="G594" i="2" s="1"/>
  <c r="H53" i="1"/>
  <c r="G92" i="2" s="1"/>
  <c r="I54" i="1"/>
  <c r="H263" i="1"/>
  <c r="G770" i="2" s="1"/>
  <c r="I264" i="1"/>
  <c r="H938" i="1"/>
  <c r="G847" i="2" s="1"/>
  <c r="I939" i="1"/>
  <c r="I353" i="1"/>
  <c r="I23" i="1"/>
  <c r="H22" i="1"/>
  <c r="H15" i="1" s="1"/>
  <c r="G30" i="2" s="1"/>
  <c r="H235" i="1"/>
  <c r="G565" i="2" s="1"/>
  <c r="I236" i="1"/>
  <c r="H344" i="1"/>
  <c r="G942" i="2" s="1"/>
  <c r="I345" i="1"/>
  <c r="H212" i="1"/>
  <c r="G336" i="2" s="1"/>
  <c r="I213" i="1"/>
  <c r="H130" i="1"/>
  <c r="G204" i="2" s="1"/>
  <c r="H392" i="1"/>
  <c r="G293" i="2" s="1"/>
  <c r="I393" i="1"/>
  <c r="H896" i="1"/>
  <c r="G806" i="2" s="1"/>
  <c r="I897" i="1"/>
  <c r="H1001" i="1"/>
  <c r="G911" i="2" s="1"/>
  <c r="I1002" i="1"/>
  <c r="H789" i="1"/>
  <c r="I790" i="1"/>
  <c r="H102" i="1"/>
  <c r="I103" i="1"/>
  <c r="H808" i="1"/>
  <c r="I809" i="1"/>
  <c r="H332" i="1"/>
  <c r="I333" i="1"/>
  <c r="I449" i="1"/>
  <c r="H448" i="1"/>
  <c r="G408" i="2" s="1"/>
  <c r="H9" i="1"/>
  <c r="I10" i="1"/>
  <c r="H59" i="1"/>
  <c r="I60" i="1"/>
  <c r="I960" i="1"/>
  <c r="H959" i="1"/>
  <c r="G869" i="2" s="1"/>
  <c r="H8" i="1" l="1"/>
  <c r="G9" i="2"/>
  <c r="I152" i="1"/>
  <c r="G15" i="1"/>
  <c r="F30" i="2" s="1"/>
  <c r="F318" i="2"/>
  <c r="G8" i="1"/>
  <c r="F8" i="2" s="1"/>
  <c r="H352" i="1"/>
  <c r="I699" i="1"/>
  <c r="H698" i="1"/>
  <c r="G682" i="2" s="1"/>
  <c r="H128" i="2"/>
  <c r="F789" i="2"/>
  <c r="H789" i="2" s="1"/>
  <c r="G275" i="1"/>
  <c r="G256" i="1" s="1"/>
  <c r="F763" i="2" s="1"/>
  <c r="I298" i="1"/>
  <c r="H297" i="1"/>
  <c r="I282" i="1"/>
  <c r="H386" i="2"/>
  <c r="H368" i="2"/>
  <c r="H314" i="1"/>
  <c r="H313" i="1" s="1"/>
  <c r="I313" i="1" s="1"/>
  <c r="H16" i="2"/>
  <c r="G343" i="1"/>
  <c r="F941" i="2" s="1"/>
  <c r="F942" i="2"/>
  <c r="H942" i="2" s="1"/>
  <c r="G698" i="1"/>
  <c r="F683" i="2"/>
  <c r="H324" i="2"/>
  <c r="I263" i="1"/>
  <c r="H770" i="2"/>
  <c r="G447" i="1"/>
  <c r="F407" i="2" s="1"/>
  <c r="F408" i="2"/>
  <c r="I825" i="1"/>
  <c r="I1001" i="1"/>
  <c r="H911" i="2"/>
  <c r="H565" i="1"/>
  <c r="G525" i="2" s="1"/>
  <c r="G526" i="2"/>
  <c r="H526" i="2" s="1"/>
  <c r="G367" i="2"/>
  <c r="I856" i="1"/>
  <c r="F764" i="2"/>
  <c r="H764" i="2" s="1"/>
  <c r="F655" i="2"/>
  <c r="H655" i="2" s="1"/>
  <c r="I235" i="1"/>
  <c r="F374" i="2"/>
  <c r="H374" i="2" s="1"/>
  <c r="G417" i="1"/>
  <c r="G391" i="1"/>
  <c r="F293" i="2"/>
  <c r="H293" i="2" s="1"/>
  <c r="F67" i="2"/>
  <c r="H67" i="2" s="1"/>
  <c r="G862" i="1"/>
  <c r="I862" i="1" s="1"/>
  <c r="F380" i="2"/>
  <c r="H380" i="2" s="1"/>
  <c r="H931" i="2"/>
  <c r="I229" i="1"/>
  <c r="I435" i="1"/>
  <c r="G895" i="1"/>
  <c r="F806" i="2"/>
  <c r="H806" i="2" s="1"/>
  <c r="G938" i="1"/>
  <c r="F847" i="2" s="1"/>
  <c r="F848" i="2"/>
  <c r="H848" i="2" s="1"/>
  <c r="F367" i="2"/>
  <c r="G838" i="1"/>
  <c r="I838" i="1" s="1"/>
  <c r="H232" i="2"/>
  <c r="H68" i="2"/>
  <c r="G599" i="1"/>
  <c r="F565" i="2" s="1"/>
  <c r="F566" i="2"/>
  <c r="H566" i="2" s="1"/>
  <c r="H684" i="2"/>
  <c r="I661" i="1"/>
  <c r="G486" i="1"/>
  <c r="F446" i="2" s="1"/>
  <c r="F447" i="2"/>
  <c r="H447" i="2" s="1"/>
  <c r="F594" i="2"/>
  <c r="H594" i="2" s="1"/>
  <c r="G616" i="1"/>
  <c r="G297" i="1"/>
  <c r="G296" i="1" s="1"/>
  <c r="F15" i="2"/>
  <c r="H15" i="2" s="1"/>
  <c r="F559" i="2"/>
  <c r="G228" i="1"/>
  <c r="H683" i="2"/>
  <c r="H638" i="2"/>
  <c r="I158" i="1"/>
  <c r="H274" i="2"/>
  <c r="F869" i="2"/>
  <c r="H869" i="2" s="1"/>
  <c r="G958" i="1"/>
  <c r="G167" i="1"/>
  <c r="G151" i="1" s="1"/>
  <c r="I90" i="1"/>
  <c r="G142" i="2"/>
  <c r="H142" i="2" s="1"/>
  <c r="I59" i="1"/>
  <c r="G98" i="2"/>
  <c r="H98" i="2" s="1"/>
  <c r="F177" i="2"/>
  <c r="F176" i="2"/>
  <c r="G101" i="1"/>
  <c r="F175" i="2" s="1"/>
  <c r="I206" i="1"/>
  <c r="H318" i="2"/>
  <c r="G205" i="1"/>
  <c r="G65" i="1"/>
  <c r="F104" i="2" s="1"/>
  <c r="I197" i="1"/>
  <c r="G284" i="2"/>
  <c r="H284" i="2" s="1"/>
  <c r="I53" i="1"/>
  <c r="H92" i="2"/>
  <c r="F9" i="2"/>
  <c r="I9" i="1"/>
  <c r="I130" i="1"/>
  <c r="H204" i="2"/>
  <c r="G177" i="2"/>
  <c r="G176" i="2"/>
  <c r="I22" i="1"/>
  <c r="H256" i="1"/>
  <c r="G763" i="2" s="1"/>
  <c r="I80" i="1"/>
  <c r="H65" i="1"/>
  <c r="G104" i="2" s="1"/>
  <c r="H331" i="1"/>
  <c r="I332" i="1"/>
  <c r="H807" i="1"/>
  <c r="I807" i="1" s="1"/>
  <c r="I808" i="1"/>
  <c r="I418" i="1"/>
  <c r="H417" i="1"/>
  <c r="G373" i="2" s="1"/>
  <c r="H895" i="1"/>
  <c r="I896" i="1"/>
  <c r="H391" i="1"/>
  <c r="I392" i="1"/>
  <c r="H788" i="1"/>
  <c r="I789" i="1"/>
  <c r="H824" i="1"/>
  <c r="H205" i="1"/>
  <c r="I212" i="1"/>
  <c r="I487" i="1"/>
  <c r="H486" i="1"/>
  <c r="G446" i="2" s="1"/>
  <c r="H167" i="1"/>
  <c r="G254" i="2" s="1"/>
  <c r="I168" i="1"/>
  <c r="H101" i="1"/>
  <c r="G175" i="2" s="1"/>
  <c r="I102" i="1"/>
  <c r="H343" i="1"/>
  <c r="G941" i="2" s="1"/>
  <c r="I344" i="1"/>
  <c r="H881" i="1"/>
  <c r="I882" i="1"/>
  <c r="I617" i="1"/>
  <c r="H616" i="1"/>
  <c r="H247" i="1"/>
  <c r="I248" i="1"/>
  <c r="H958" i="1"/>
  <c r="G868" i="2" s="1"/>
  <c r="I959" i="1"/>
  <c r="H447" i="1"/>
  <c r="G407" i="2" s="1"/>
  <c r="I448" i="1"/>
  <c r="H296" i="1"/>
  <c r="G292" i="2" l="1"/>
  <c r="G350" i="1"/>
  <c r="G7" i="1"/>
  <c r="G804" i="2"/>
  <c r="G593" i="2"/>
  <c r="G406" i="2" s="1"/>
  <c r="I698" i="1"/>
  <c r="H697" i="1"/>
  <c r="H407" i="2"/>
  <c r="G330" i="1"/>
  <c r="H559" i="2"/>
  <c r="I599" i="1"/>
  <c r="I391" i="1"/>
  <c r="F782" i="2"/>
  <c r="H782" i="2" s="1"/>
  <c r="I275" i="1"/>
  <c r="I314" i="1"/>
  <c r="G805" i="2"/>
  <c r="I256" i="1"/>
  <c r="H763" i="2"/>
  <c r="H367" i="2"/>
  <c r="G446" i="1"/>
  <c r="F593" i="2"/>
  <c r="F406" i="2" s="1"/>
  <c r="H408" i="2"/>
  <c r="G697" i="1"/>
  <c r="F681" i="2" s="1"/>
  <c r="F682" i="2"/>
  <c r="H682" i="2" s="1"/>
  <c r="I417" i="1"/>
  <c r="H847" i="2"/>
  <c r="I565" i="1"/>
  <c r="H525" i="2"/>
  <c r="G824" i="1"/>
  <c r="F292" i="2" s="1"/>
  <c r="F336" i="2"/>
  <c r="H336" i="2" s="1"/>
  <c r="I938" i="1"/>
  <c r="F805" i="2"/>
  <c r="F804" i="2"/>
  <c r="F373" i="2"/>
  <c r="H373" i="2" s="1"/>
  <c r="I616" i="1"/>
  <c r="I297" i="1"/>
  <c r="I486" i="1"/>
  <c r="I296" i="1"/>
  <c r="I343" i="1"/>
  <c r="H941" i="2"/>
  <c r="H565" i="2"/>
  <c r="I65" i="1"/>
  <c r="H104" i="2"/>
  <c r="H30" i="2"/>
  <c r="I15" i="1"/>
  <c r="H176" i="2"/>
  <c r="H177" i="2"/>
  <c r="H9" i="2"/>
  <c r="F868" i="2"/>
  <c r="H868" i="2" s="1"/>
  <c r="G894" i="1"/>
  <c r="I958" i="1"/>
  <c r="F254" i="2"/>
  <c r="I101" i="1"/>
  <c r="H175" i="2"/>
  <c r="I8" i="1"/>
  <c r="I205" i="1"/>
  <c r="I167" i="1"/>
  <c r="F225" i="2"/>
  <c r="H151" i="1"/>
  <c r="G225" i="2" s="1"/>
  <c r="H880" i="1"/>
  <c r="I881" i="1"/>
  <c r="I447" i="1"/>
  <c r="H446" i="1"/>
  <c r="H228" i="1"/>
  <c r="I228" i="1" s="1"/>
  <c r="I247" i="1"/>
  <c r="I895" i="1"/>
  <c r="H894" i="1"/>
  <c r="G803" i="2" s="1"/>
  <c r="I788" i="1"/>
  <c r="H787" i="1"/>
  <c r="H351" i="1"/>
  <c r="I352" i="1"/>
  <c r="I331" i="1"/>
  <c r="H330" i="1"/>
  <c r="I330" i="1" l="1"/>
  <c r="I375" i="2"/>
  <c r="H7" i="1"/>
  <c r="G681" i="2"/>
  <c r="H681" i="2" s="1"/>
  <c r="G8" i="2"/>
  <c r="I824" i="1"/>
  <c r="G445" i="1"/>
  <c r="H446" i="2"/>
  <c r="H406" i="2"/>
  <c r="G787" i="1"/>
  <c r="I787" i="1" s="1"/>
  <c r="H805" i="2"/>
  <c r="H292" i="2"/>
  <c r="H804" i="2"/>
  <c r="H593" i="2"/>
  <c r="I697" i="1"/>
  <c r="I894" i="1"/>
  <c r="H254" i="2"/>
  <c r="G879" i="1"/>
  <c r="F803" i="2"/>
  <c r="I151" i="1"/>
  <c r="I351" i="1"/>
  <c r="H350" i="1"/>
  <c r="I350" i="1" s="1"/>
  <c r="H879" i="1"/>
  <c r="I879" i="1" s="1"/>
  <c r="I880" i="1"/>
  <c r="I446" i="1"/>
  <c r="H445" i="1"/>
  <c r="H6" i="1" l="1"/>
  <c r="G7" i="2"/>
  <c r="H8" i="2"/>
  <c r="I445" i="1"/>
  <c r="H803" i="2"/>
  <c r="G6" i="1"/>
  <c r="H225" i="2"/>
  <c r="F7" i="2"/>
  <c r="I7" i="1"/>
  <c r="I6" i="1" l="1"/>
  <c r="H7" i="2"/>
</calcChain>
</file>

<file path=xl/sharedStrings.xml><?xml version="1.0" encoding="utf-8"?>
<sst xmlns="http://schemas.openxmlformats.org/spreadsheetml/2006/main" count="9332" uniqueCount="710">
  <si>
    <t>руб.</t>
  </si>
  <si>
    <t>Наименование</t>
  </si>
  <si>
    <t>ГР</t>
  </si>
  <si>
    <t>Рз</t>
  </si>
  <si>
    <t>Пр</t>
  </si>
  <si>
    <t>ЦСР</t>
  </si>
  <si>
    <t>ВР</t>
  </si>
  <si>
    <t>ВСЕГО</t>
  </si>
  <si>
    <t>Администрация Хасынского муниципального округа Магаданской области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</si>
  <si>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</si>
  <si>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</si>
  <si>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</si>
  <si>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</si>
  <si>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</si>
  <si>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Расходы на обеспечение деятельности органов местного самоуправления в рамках непрограммных мероприятий</t>
  </si>
  <si>
    <t>69 0 00 00000</t>
  </si>
  <si>
    <t>Глава муниципального образования</t>
  </si>
  <si>
    <t>69 1 00 00000</t>
  </si>
  <si>
    <t>Расходы на обеспечение функций органов местного самоуправления</t>
  </si>
  <si>
    <t>69 1 00 00190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</si>
  <si>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</si>
  <si>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</si>
  <si>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</si>
  <si>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</si>
  <si>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</si>
  <si>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</si>
  <si>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Центральный аппарат</t>
  </si>
  <si>
    <t>69 2 00 00000</t>
  </si>
  <si>
    <t>69 2 00 00190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</si>
  <si>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</si>
  <si>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</si>
  <si>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</si>
  <si>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</si>
  <si>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Компенсация расходов на оплату стоимости проезда и провоза багажа к месту использования отпуска и обратно лицам, состоящим в трудовых отношениях с органами местного самоуправления, отраслевыми органами, муниципальными учреждениями, лицам, замещающим муниципальные должности на постоянной основе и членам их семей</t>
  </si>
  <si>
    <t>69 2 00 80810</t>
  </si>
  <si>
    <t>69 3 00 00000</t>
  </si>
  <si>
    <t>69 3 00 00190</t>
  </si>
  <si>
    <t>69 3 00 80810</t>
  </si>
  <si>
    <t>Центральный аппарат, выполняющий переданные полномочия Российской Федерации по государственной регистрации актов гражданского состояния</t>
  </si>
  <si>
    <t>69 Ф 00 00000</t>
  </si>
  <si>
    <t>69 Ф 00 00190</t>
  </si>
  <si>
    <t>69 Ф 00 80810</t>
  </si>
  <si>
    <t>Обеспечение проведения выборов и референдумов</t>
  </si>
  <si>
    <t>07</t>
  </si>
  <si>
    <t>Прочие непрограммные мероприятия</t>
  </si>
  <si>
    <t>66 0 00 00000</t>
  </si>
  <si>
    <t>Проведение выборов и референдумов</t>
  </si>
  <si>
    <t>66 3 00 00000</t>
  </si>
  <si>
    <t>Организационное и материально-техническое обеспечение подготовки и проведения выборов</t>
  </si>
  <si>
    <t>66 3 00 00010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</si>
  <si>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</si>
  <si>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</si>
  <si>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</si>
  <si>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</si>
  <si>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</si>
  <si>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</si>
  <si>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66 1 00 00000</t>
  </si>
  <si>
    <t>Резервный фонд Администрации Хасынскоо муниципального округа Магаданской (использование)</t>
  </si>
  <si>
    <t>66 1 00 17040</t>
  </si>
  <si>
    <t>Резервные средства</t>
  </si>
  <si>
    <t>870</t>
  </si>
  <si>
    <t>Другие общегосударственные вопросы</t>
  </si>
  <si>
    <t>13</t>
  </si>
  <si>
    <t>5П 0 00 00000</t>
  </si>
  <si>
    <t>5П 0 01 00000</t>
  </si>
  <si>
    <t>Расходы на обеспечение деятельности (оказания услуг) муниципальных казенных учреждений, находящихся в ведении органов местного самоуправления</t>
  </si>
  <si>
    <t>5П 0 01 00920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</si>
  <si>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</si>
  <si>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</si>
  <si>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</si>
  <si>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</si>
  <si>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5П 0 01 80810</t>
  </si>
  <si>
    <t>Финансовое обеспечение предоставления муниципальных услуг и работ в сфере обеспечения хранения, комплектования, учета архивных документов и их использования</t>
  </si>
  <si>
    <t>66 4 00 00000</t>
  </si>
  <si>
    <t>Формирование и содержание муниципального архива, включая хранение архивных фондов поселений</t>
  </si>
  <si>
    <t>66 4 00 40600</t>
  </si>
  <si>
    <t>Прочие непрограммные мероприятия, осуществляемые за счет субвенций и иных межбюджетных трансфертов</t>
  </si>
  <si>
    <t>66 М 00 00000</t>
  </si>
  <si>
    <t>Прочие непрограммные мероприятия, осуществляемые за счет субвенций, поступающих от Департамента административных органов Магаданской области</t>
  </si>
  <si>
    <t>66 М 09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</si>
  <si>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</si>
  <si>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66 М 09 51200</t>
  </si>
  <si>
    <t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</t>
  </si>
  <si>
    <t>69 М 00 00000</t>
  </si>
  <si>
    <t>Центральный аппарат, выполняющий переданные полномочия Российской Федерации и субъекта Российской Федерации за счет средств субвенций, поступающих от Департамента административных органов Магаданской области</t>
  </si>
  <si>
    <t>69 М 09 00000</t>
  </si>
  <si>
    <t>69 М 09 59300</t>
  </si>
  <si>
    <t>Осуществление органами местного самоуправления Хасынского муниципального округа переданных государственных полномочий по созданию и организации деятельности административных комиссий</t>
  </si>
  <si>
    <t>69 М 09 74030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</si>
  <si>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</si>
  <si>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</si>
  <si>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</si>
  <si>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</si>
  <si>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5Д 0 00 00000</t>
  </si>
  <si>
    <t>5Д 0 01 00000</t>
  </si>
  <si>
    <t>Укрепление береговой линии вдоль рек Хасынского муниципального округа Магаданской области, противопаводковые и руслоформирующие работы</t>
  </si>
  <si>
    <t>5Д 0 01 00120</t>
  </si>
  <si>
    <t>5Д 0 03 00000</t>
  </si>
  <si>
    <t>Обустройство минерализованных противопожарных полос в границах поселений, тушение лесных пожаров</t>
  </si>
  <si>
    <t>5Д 0 03 00240</t>
  </si>
  <si>
    <t>5Д 0 04 00000</t>
  </si>
  <si>
    <t>5Д 0 04 00940</t>
  </si>
  <si>
    <t>5Д 0 04 80810</t>
  </si>
  <si>
    <t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</t>
  </si>
  <si>
    <t>5Д 0 05 00000</t>
  </si>
  <si>
    <t>Реализация мероприятий по оборудованию жилых помещений отдельных категорий граждан автономными пожарными извещателями и по техническому обслуживанию</t>
  </si>
  <si>
    <t>5Д 0 05 S3010</t>
  </si>
  <si>
    <t>Выполнение работ по предупреждению и ликвидации последствий негативного воздействия вод на водотоках</t>
  </si>
  <si>
    <t>5Д 0 05 S5110</t>
  </si>
  <si>
    <t>Другие вопросы в области национальной безопасности и правоохранительной деятельности</t>
  </si>
  <si>
    <t>14</t>
  </si>
  <si>
    <t>5М 0 00 00000</t>
  </si>
  <si>
    <t>5М 0 03 00000</t>
  </si>
  <si>
    <t>Материально-техническое обеспечение деятельности народных дружинников</t>
  </si>
  <si>
    <t>5М 0 03 01800</t>
  </si>
  <si>
    <t>Стимулирование деятельности народных дружинников</t>
  </si>
  <si>
    <t>5М 0 03 01820</t>
  </si>
  <si>
    <t>5Т 0 00 00000</t>
  </si>
  <si>
    <t>5Т 0 01 00000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</si>
  <si>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</si>
  <si>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5Т 0 01 00160</t>
  </si>
  <si>
    <t>Проведение общественно-политических, культурных и спортивных мероприятий, приуроченных ко Дню солидарности в борьбе с терроризмом</t>
  </si>
  <si>
    <t>5Т 0 01 00170</t>
  </si>
  <si>
    <t>5Т 0 02 00000</t>
  </si>
  <si>
    <t>Реализация мероприятий в сфере укрепления гражданского единства, гармонизации межнациональных отношений, профилактики экстремизма</t>
  </si>
  <si>
    <t>5Т 0 02 S3240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</si>
  <si>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</si>
  <si>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</si>
  <si>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</si>
  <si>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торговли на территории Хасынского муниципального округа Магаданской области"</t>
  </si>
  <si>
    <t>5Ж 0 00 00000</t>
  </si>
  <si>
    <t>5Ж 0 01 00000</t>
  </si>
  <si>
    <t>Организация ярмарочной торговли</t>
  </si>
  <si>
    <t>5Ж 0 01 00450</t>
  </si>
  <si>
    <t>Дорожное хозяйство (дорожные фонды)</t>
  </si>
  <si>
    <t>09</t>
  </si>
  <si>
    <t>5Э 0 00 00000</t>
  </si>
  <si>
    <t>5Э 0 01 00000</t>
  </si>
  <si>
    <t>Ремонт и содержание автомобильных дорог общего пользования и искусственных дорожных сооружений на них</t>
  </si>
  <si>
    <t>5Э 0 01 9Д030</t>
  </si>
  <si>
    <t>Другие вопросы в области национальной экономики</t>
  </si>
  <si>
    <t>12</t>
  </si>
  <si>
    <t>5Е 0 00 00000</t>
  </si>
  <si>
    <t>5Е 1 00 00000</t>
  </si>
  <si>
    <t>5Е 1 04 00000</t>
  </si>
  <si>
    <t>Предоставлении субсидий для организации и проведения разовых социально-значимых мероприятий</t>
  </si>
  <si>
    <t>5Е 1 04 00300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</si>
  <si>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</si>
  <si>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</si>
  <si>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</si>
  <si>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</si>
  <si>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социально ориентированным некоммерческим организациям</t>
  </si>
  <si>
    <t>5Е 1 04 00310</t>
  </si>
  <si>
    <t>5Е 2 00 00000</t>
  </si>
  <si>
    <t>5Е 2 02 00000</t>
  </si>
  <si>
    <t>Предоставление субсидий некоммерческим общественным организациям коренных малочисленных народов Севера, ведущим свою деятельность на территории Хасынского муниципального округа Магаданской области, для организации и проведения мероприятий, направленных на сохранение среды обитания, культурных и духовных традиций, развитие национальных промыслов и прикладного творчества коренных малочисленных народов Севера</t>
  </si>
  <si>
    <t>5Е 2 02 00320</t>
  </si>
  <si>
    <t>5И 0 00 00000</t>
  </si>
  <si>
    <t>5И 0 04 00000</t>
  </si>
  <si>
    <t>Оказание финансовой поддержки субъектам малого и среднего предпринимательства</t>
  </si>
  <si>
    <t>5И 0 04 04980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</si>
  <si>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</si>
  <si>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</si>
  <si>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5П 0 02 00000</t>
  </si>
  <si>
    <t>Содержание муниципального имущества находящегося в оперативном управлении</t>
  </si>
  <si>
    <t>5П 0 02 01230</t>
  </si>
  <si>
    <t>Муниципальная программа "Благоустройство территории муниципального образования "Хасынский муниципальный округ Магаданской области"</t>
  </si>
  <si>
    <t>5Щ 0 00 00000</t>
  </si>
  <si>
    <t>Основное мероприятие "Мероприятия по благоустройству территории муниципального образования"</t>
  </si>
  <si>
    <t>5Щ 0 01 00000</t>
  </si>
  <si>
    <t>Приобретение и содержание малых архитектурных форм, оборудования и материалов для технического обслуживания и ремонта объектов благоустройства (фонтанов, тротуаров, детских площадок и т.д.)</t>
  </si>
  <si>
    <t>5Щ 0 01 01380</t>
  </si>
  <si>
    <t>Центральный аппарат, выполняющий переданные полномочия субъекта Российской Федерации за счет средств субвенций и иных межбюджетных трансфертов, поступающих от Министерства экономического развития, инвестиционной политики и инноваций Магаданской области</t>
  </si>
  <si>
    <t>69 М 07 00000</t>
  </si>
  <si>
    <t>69 М 07 74040</t>
  </si>
  <si>
    <t>ЖИЛИЩНО-КОММУНАЛЬНОЕ ХОЗЯЙСТВО</t>
  </si>
  <si>
    <t>Коммунальное хозяйство</t>
  </si>
  <si>
    <t>Расходы на выполнение других обязательств муниципального образования</t>
  </si>
  <si>
    <t>66 С 00 00000</t>
  </si>
  <si>
    <t>Расходы, производимые в исполнение судебных актов Российской Федерации и мировых соглашений</t>
  </si>
  <si>
    <t>66 С 00 78000</t>
  </si>
  <si>
    <t>Исполнение судебных актов</t>
  </si>
  <si>
    <t>830</t>
  </si>
  <si>
    <t>Благоустройство</t>
  </si>
  <si>
    <t>Санитарное содержание территорий и объектов общего пользования (уборка мусора, очистка от снега, озеленение и оформление клумб, покос травы и т.д.)</t>
  </si>
  <si>
    <t>5Щ 0 01 01390</t>
  </si>
  <si>
    <t>Приобретение, установка, обслуживание и ремонт объектов уличного освещения и уличной иллюминации</t>
  </si>
  <si>
    <t>5Щ 0 01 01430</t>
  </si>
  <si>
    <t>ОБРАЗОВАНИЕ</t>
  </si>
  <si>
    <t>Профессиональная подготовка, переподготовка и повышение квалификации</t>
  </si>
  <si>
    <t>5Б 0 00 00000</t>
  </si>
  <si>
    <t>5Б 0 03 00000</t>
  </si>
  <si>
    <t>Организация профессионального развития муниципальных служащих и лиц, замещающих муниципальные должности в Магаданской области</t>
  </si>
  <si>
    <t>5Б 0 03 00040</t>
  </si>
  <si>
    <t>Молодежная политика</t>
  </si>
  <si>
    <t>5М 0 04 00000</t>
  </si>
  <si>
    <t>5М 0 04 00350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</si>
  <si>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</si>
  <si>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</si>
  <si>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</si>
  <si>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</si>
  <si>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Изготовление, приобретение и распространение социальной рекламы, информационных материалов</t>
  </si>
  <si>
    <t>5М 0 04 00370</t>
  </si>
  <si>
    <t>5М 0 04 00380</t>
  </si>
  <si>
    <t>Другие вопросы в области образования</t>
  </si>
  <si>
    <t>Центральный аппарат, выполняющий переданные полномочия субъекта Российской Федерации за счет средств субвенций и иных межбюджетных трансфертов, поступающих от Министерства образования Магаданской области</t>
  </si>
  <si>
    <t>69 М 13 00000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</si>
  <si>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</si>
  <si>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69 М 13 74200</t>
  </si>
  <si>
    <t>СОЦИАЛЬНАЯ ПОЛИТИКА</t>
  </si>
  <si>
    <t>Пенсионное обеспечение</t>
  </si>
  <si>
    <t>Расходы, отнесенные к публичным нормативным обязательствам</t>
  </si>
  <si>
    <t>66 П 00 00000</t>
  </si>
  <si>
    <t>Расходы на доплату к пенсиям государственных и муниципальных служащих (Закон Магаданской области от 14 марта 2014 года № 1718-ОЗ)</t>
  </si>
  <si>
    <t>66 П 00 80020</t>
  </si>
  <si>
    <t>Публичные нормативные социальные выплаты гражданам</t>
  </si>
  <si>
    <t>310</t>
  </si>
  <si>
    <t>Охрана семьи и детства</t>
  </si>
  <si>
    <t>5К 0 00 00000</t>
  </si>
  <si>
    <t>5К 0 02 00000</t>
  </si>
  <si>
    <t>Реализация мероприятий по предоставлению социальных выплат молодым семьям на приобретение жилья</t>
  </si>
  <si>
    <t>5К 0 02 L4970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</si>
  <si>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</si>
  <si>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5К 0 02 S3070</t>
  </si>
  <si>
    <t>Реализация мероприятий по обеспечению жильем молодых семей</t>
  </si>
  <si>
    <t>5К 0 02 А4970</t>
  </si>
  <si>
    <t>Другие вопросы в области социальной политики</t>
  </si>
  <si>
    <t>06</t>
  </si>
  <si>
    <t>Центральный аппарат, выполняющий переданные полномочия субъекта Российской Федерации за счет средств субвенций и иных межбюджетных трансфертов, поступающих от Министерства труда и социальной политики Магаданской области</t>
  </si>
  <si>
    <t>69 М 10 00000</t>
  </si>
  <si>
    <t>Осуществление органами местного самоуправления Хасынского муниципального округа переданных государственных полномочий по организации и осуществлению деятельности органов опеки и попечительства</t>
  </si>
  <si>
    <t>69 М 10 74090</t>
  </si>
  <si>
    <t>69 М 13 74090</t>
  </si>
  <si>
    <t>Собрание представителей Хасынского муниципального округа Магаданской области</t>
  </si>
  <si>
    <t>901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</si>
  <si>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</si>
  <si>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представителей Хасынского муниципального округа Магаданской области в рамках непрограммных мероприятий</t>
  </si>
  <si>
    <t>67 0 00 00000</t>
  </si>
  <si>
    <t>Расходы на содержание Председателя Собрания представителей Хасынского муниципального округа Магаданской области</t>
  </si>
  <si>
    <t>67 1 00 00000</t>
  </si>
  <si>
    <t>Расходы на обеспечение функций органов местного самоуправление</t>
  </si>
  <si>
    <t>67 1 00 00190</t>
  </si>
  <si>
    <t>Расходы на обеспечение деятельности Собрания представителей Хасынского муниципального округа Магаданской области</t>
  </si>
  <si>
    <t>67 2 00 00000</t>
  </si>
  <si>
    <t>67 2 00 00190</t>
  </si>
  <si>
    <t>67 2 00 80810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</si>
  <si>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</si>
  <si>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</si>
  <si>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деятельности Контрольно-счетной палаты Хасынского муниципального округа в рамках непрограммных мероприятий</t>
  </si>
  <si>
    <t>68 0 00 00000</t>
  </si>
  <si>
    <t>Расходы на содержание руководителя Контрольно-счетной палаты Хасынского муниципального округа Магаданской области</t>
  </si>
  <si>
    <t>68 1 00 00000</t>
  </si>
  <si>
    <t>68 1 00 00190</t>
  </si>
  <si>
    <t>Расходы на обеспечение деятельности Контрольно-счетной палаты Хасынского муниципального округа Магаданской области</t>
  </si>
  <si>
    <t>68 2 00 00000</t>
  </si>
  <si>
    <t>68 2 00 00190</t>
  </si>
  <si>
    <t>68 2 00 80810</t>
  </si>
  <si>
    <t>Комитет финансов Хасынского муниципального округа Магаданской области</t>
  </si>
  <si>
    <t>903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</si>
  <si>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</si>
  <si>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</si>
  <si>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государственного внутреннего и муниципального долга</t>
  </si>
  <si>
    <t>66 2 00 00000</t>
  </si>
  <si>
    <t>Обслуживание муниципального долга</t>
  </si>
  <si>
    <t>66 2 00 18040</t>
  </si>
  <si>
    <t>Обслуживание государственного (муниципального) долга</t>
  </si>
  <si>
    <t>700</t>
  </si>
  <si>
    <t>730</t>
  </si>
  <si>
    <t>Комитет по управлению муниципальным имуществом Хасынского муниципального округа Магаданской области</t>
  </si>
  <si>
    <t>904</t>
  </si>
  <si>
    <t>5С 0 00 00000</t>
  </si>
  <si>
    <t>5С 0 01 00000</t>
  </si>
  <si>
    <t>5С 0 01 01120</t>
  </si>
  <si>
    <t>5С 0 03 00000</t>
  </si>
  <si>
    <t>5С 0 03 01220</t>
  </si>
  <si>
    <t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</t>
  </si>
  <si>
    <t>69 М 13 74180</t>
  </si>
  <si>
    <t>Жилищное хозяйство</t>
  </si>
  <si>
    <t>5С 0 02 00000</t>
  </si>
  <si>
    <t>Восстановление и модернизация муниципального имущества Хасынского муниципального округа Магаданской области в рамках софинансирования</t>
  </si>
  <si>
    <t>5С 0 02 S1110</t>
  </si>
  <si>
    <t>5С 0 03 01140</t>
  </si>
  <si>
    <t>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услуги за пустующий муниципальный жилищный фонд</t>
  </si>
  <si>
    <t>5С 0 03 01170</t>
  </si>
  <si>
    <t>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</t>
  </si>
  <si>
    <t>5С 0 03 01180</t>
  </si>
  <si>
    <t>5С 0 03 01200</t>
  </si>
  <si>
    <t>Консервация пустующих многоквартирных домов</t>
  </si>
  <si>
    <t>5С 0 03 01210</t>
  </si>
  <si>
    <t>Проведение проверки достоверности и обоснованности сметной стоимости для проведения текущего, капитального ремонта пустующего муниципального жилищного фонда</t>
  </si>
  <si>
    <t>5С 0 03 01270</t>
  </si>
  <si>
    <t>ОХРАНА ОКРУЖАЮЩЕЙ СРЕДЫ</t>
  </si>
  <si>
    <t>Экологический контроль</t>
  </si>
  <si>
    <t>5В 0 00 00000</t>
  </si>
  <si>
    <t>5В 0 01 00000</t>
  </si>
  <si>
    <t>Мониторинг состояния окружающей среды хвостохранилища Карамкенского ГМК</t>
  </si>
  <si>
    <t>5В 0 01 01930</t>
  </si>
  <si>
    <t>Другие вопросы в области охраны окружающей среды</t>
  </si>
  <si>
    <t>5Ш 0 00 00000</t>
  </si>
  <si>
    <t>5Ш 0 03 00000</t>
  </si>
  <si>
    <t>Проведение проверок по муниципальному земельному контролю</t>
  </si>
  <si>
    <t>5Ш 0 03 00250</t>
  </si>
  <si>
    <t>СРЕДСТВА МАССОВОЙ ИНФОРМАЦИИ</t>
  </si>
  <si>
    <t>Периодическая печать и издательства</t>
  </si>
  <si>
    <t>5С 0 04 00000</t>
  </si>
  <si>
    <t>Расходы на обеспечение деятельности (оказание услуг) муниципальных бюджетных и автономных учреждений</t>
  </si>
  <si>
    <t>5С 0 04 00930</t>
  </si>
  <si>
    <t>Субсидии автономным учреждениям</t>
  </si>
  <si>
    <t>620</t>
  </si>
  <si>
    <t>5С 0 04 80810</t>
  </si>
  <si>
    <t>Комитет образования, культуры и молодежной политики администрации Хасынского муниципального округа Магаданской области</t>
  </si>
  <si>
    <t>905</t>
  </si>
  <si>
    <t>Дошкольное образование</t>
  </si>
  <si>
    <t>5Ф 0 00 00000</t>
  </si>
  <si>
    <t>5Ф 2 00 00000</t>
  </si>
  <si>
    <t>5Ф 2 02 00000</t>
  </si>
  <si>
    <t>Техническое обслуживание официальных сайтов муниципальных учреждений</t>
  </si>
  <si>
    <t>5Ф 2 02 00590</t>
  </si>
  <si>
    <t>Субсидии бюджетным учреждениям</t>
  </si>
  <si>
    <t>610</t>
  </si>
  <si>
    <t>5Ф 2 03 00000</t>
  </si>
  <si>
    <t>5Ф 2 03 00930</t>
  </si>
  <si>
    <t>Субсидии бюджетным (автономным) учреждениям на подготовку к новому учебному году</t>
  </si>
  <si>
    <t>5Ф 2 03 00990</t>
  </si>
  <si>
    <t>5Ф 2 03 80810</t>
  </si>
  <si>
    <t>Основное мероприятие "Осуществление отдельных полномочий в рамках реализации субвенций из областного бюджета"</t>
  </si>
  <si>
    <t>5Ф 2 05 00000</t>
  </si>
  <si>
    <t>5Ф 2 05 74200</t>
  </si>
  <si>
    <t>5Ф 2 06 00000</t>
  </si>
  <si>
    <t>Организация питания в образовательных учреждениях за счет единой субсидии</t>
  </si>
  <si>
    <t>5Ф 2 06 S3090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</si>
  <si>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</si>
  <si>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>5Ф 2 06 S3420</t>
  </si>
  <si>
    <t>5Ф 5 00 00000</t>
  </si>
  <si>
    <t>5Ф 5 01 00000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</si>
  <si>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</si>
  <si>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00680</t>
  </si>
  <si>
    <t>Обеспечение противопожарной безопасности муниципальных учреждений</t>
  </si>
  <si>
    <t>5Ф 5 01 00700</t>
  </si>
  <si>
    <t>Обеспечение электробезопасности муниципальных учреждений</t>
  </si>
  <si>
    <t>5Ф 5 01 00710</t>
  </si>
  <si>
    <t>Общее образование</t>
  </si>
  <si>
    <t>5Ф 1 00 00000</t>
  </si>
  <si>
    <t>5Ф 1 01 00000</t>
  </si>
  <si>
    <t>5Ф 1 01 00590</t>
  </si>
  <si>
    <t>5Ф 1 05 00000</t>
  </si>
  <si>
    <t>5Ф 1 05 00930</t>
  </si>
  <si>
    <t>5Ф 1 05 00990</t>
  </si>
  <si>
    <t>5Ф 1 05 80810</t>
  </si>
  <si>
    <t>5Ф 1 06 00000</t>
  </si>
  <si>
    <t>Организация питания детей с ограниченными возможностями здоровья</t>
  </si>
  <si>
    <t>5Ф 1 06 01010</t>
  </si>
  <si>
    <t>5Ф 1 09 00000</t>
  </si>
  <si>
    <t>5Ф 1 09 74200</t>
  </si>
  <si>
    <t>5Ф 1 10 00000</t>
  </si>
  <si>
    <t>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</si>
  <si>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10 L3040</t>
  </si>
  <si>
    <t>5Ф 1 10 S3090</t>
  </si>
  <si>
    <t>5Ф 1 Ю4 00000</t>
  </si>
  <si>
    <t>Оснащение предметных кабинетов общеобразовательных организаций средствами обучения и воспитания</t>
  </si>
  <si>
    <t>5Ф 1 Ю4 55590</t>
  </si>
  <si>
    <t>5Ф 1 Ю6 00000</t>
  </si>
  <si>
    <t>5Ф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</si>
  <si>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</si>
  <si>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5Ф 1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</si>
  <si>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</si>
  <si>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5Ф 1 Ю6 53030</t>
  </si>
  <si>
    <t>5Ф 6 00 00000</t>
  </si>
  <si>
    <t>5Ф 6 02 00000</t>
  </si>
  <si>
    <t>5Ф 6 02 00910</t>
  </si>
  <si>
    <t>5Ч 0 00 00000</t>
  </si>
  <si>
    <t>5Ч 0 03 00000</t>
  </si>
  <si>
    <t>Адаптация образовательных организаций для доступности инвалидам и другим маломобильным группам населения</t>
  </si>
  <si>
    <t>5Ч 0 03 05010</t>
  </si>
  <si>
    <t>Дополнительное образование детей</t>
  </si>
  <si>
    <t>5Ф 3 00 00000</t>
  </si>
  <si>
    <t>5Ф 3 03 00000</t>
  </si>
  <si>
    <t>5Ф 3 03 00590</t>
  </si>
  <si>
    <t>5Ф 3 04 00000</t>
  </si>
  <si>
    <t>5Ф 3 04 00930</t>
  </si>
  <si>
    <t>5Ф 3 04 80810</t>
  </si>
  <si>
    <t>5Ф 3 06 00000</t>
  </si>
  <si>
    <t>Осуществление отдельных государственных полномочий Магаданской области в рамках предоставления из областного бюджета бюджетам муниципальных округов единой субвенции</t>
  </si>
  <si>
    <t>5Ф 3 06 74200</t>
  </si>
  <si>
    <t>5Л 0 00 00000</t>
  </si>
  <si>
    <t>5Л 2 00 00000</t>
  </si>
  <si>
    <t>5Л 2 01 00000</t>
  </si>
  <si>
    <t>Массовые культурно-досуговые, памятные, патриотические мероприятия</t>
  </si>
  <si>
    <t>5Л 2 01 00520</t>
  </si>
  <si>
    <t>Социально-патриотические акции</t>
  </si>
  <si>
    <t>5Л 2 01 00530</t>
  </si>
  <si>
    <t>5Л 2 02 00000</t>
  </si>
  <si>
    <t>Спортивные, военно-патриотические мероприятия</t>
  </si>
  <si>
    <t>5Л 2 02 00540</t>
  </si>
  <si>
    <t>Совершенствование процедуры проведения государственной итоговой аттестации</t>
  </si>
  <si>
    <t>5Ф 1 01 01050</t>
  </si>
  <si>
    <t>5Ф 1 03 00000</t>
  </si>
  <si>
    <t>Реализация Положения об именной стипендии Администрации Хасынского муниципального округа Магаданской области</t>
  </si>
  <si>
    <t>5Ф 1 03 01080</t>
  </si>
  <si>
    <t>5Ф 3 02 00000</t>
  </si>
  <si>
    <t>5Ф 3 02 01080</t>
  </si>
  <si>
    <t>5Ф 4 00 00000</t>
  </si>
  <si>
    <t>5Ф 4 03 00000</t>
  </si>
  <si>
    <t>Обеспечение учащихся 1-11 классов молоком</t>
  </si>
  <si>
    <t>5Ф 4 03 00900</t>
  </si>
  <si>
    <t>5Ф 7 00 00000</t>
  </si>
  <si>
    <t>5Ф 7 01 00000</t>
  </si>
  <si>
    <t>5Ф 7 01 S3931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</si>
  <si>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</si>
  <si>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5Ф 7 01 S3932</t>
  </si>
  <si>
    <t>Пополнение материально-технической базы летних оздоровительных лагерей</t>
  </si>
  <si>
    <t>5Ф 7 01 S3933</t>
  </si>
  <si>
    <t>Заключение договоров с образовательными учреждениями, предоставляющими рабочие места для трудоустройства несовершеннолетних</t>
  </si>
  <si>
    <t>5Ф 7 01 S3934</t>
  </si>
  <si>
    <t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</t>
  </si>
  <si>
    <t>5Ф 7 01 S3935</t>
  </si>
  <si>
    <t>Обеспечение деятельности (оказание услуг) подведомственных казенных учреждений в рамках непрограммных мероприятий</t>
  </si>
  <si>
    <t>66 6 00 00000</t>
  </si>
  <si>
    <t>Расходы на обеспечение деятельности (оказание услуг) муниципальных казенных учреждений, находящихся в ведении органов местного самоуправления</t>
  </si>
  <si>
    <t>66 6 00 00920</t>
  </si>
  <si>
    <t>66 6 00 80810</t>
  </si>
  <si>
    <t>Прочие непрограммные мероприятия, осуществляемые за счет субвенцийи иных межбюджетных трансфертов, поступающих от Министерства образования Магаданской области</t>
  </si>
  <si>
    <t>66 М 13 00000</t>
  </si>
  <si>
    <t>66 М 13 74200</t>
  </si>
  <si>
    <t>КУЛЬТУРА, КИНЕМАТОГРАФИЯ</t>
  </si>
  <si>
    <t>08</t>
  </si>
  <si>
    <t>Культура</t>
  </si>
  <si>
    <t>Муниципальная программа "Развитие культуры Хасынского муниципального округа Магаданской области"</t>
  </si>
  <si>
    <t>5Н 0 00 00000</t>
  </si>
  <si>
    <t>5Н 1 00 00000</t>
  </si>
  <si>
    <t>5Н 1 01 00000</t>
  </si>
  <si>
    <t>Подготовка и проведение районных театрализованных праздников, концертов, тематических вечеров, конкурсных программ, фестивалей самодеятельного народного творчества. Участие в областных, Всероссийских, Международных фестивалях и конкурсах</t>
  </si>
  <si>
    <t>5Н 1 01 00550</t>
  </si>
  <si>
    <t>Подготовка и проведение Всероссийских, Областных, районных акций, митингов, шествий, дней Памяти</t>
  </si>
  <si>
    <t>5Н 1 01 00570</t>
  </si>
  <si>
    <t>5Н 1 02 00000</t>
  </si>
  <si>
    <t>5Н 1 02 00590</t>
  </si>
  <si>
    <t>Проведение специальной оценки условий труда</t>
  </si>
  <si>
    <t>5Н 1 02 00620</t>
  </si>
  <si>
    <t>5Н 1 03 00000</t>
  </si>
  <si>
    <t>Обеспечение деятельности по показу кинофильмов</t>
  </si>
  <si>
    <t>5Н 1 03 00630</t>
  </si>
  <si>
    <t>5Н 1 04 00000</t>
  </si>
  <si>
    <t>5Н 1 04 00930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</si>
  <si>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</si>
  <si>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5Н 1 04 00980</t>
  </si>
  <si>
    <t>5Н 1 04 80810</t>
  </si>
  <si>
    <t>5Н 1 05 00000</t>
  </si>
  <si>
    <t>Реализация мер социальной поддержки мобилизованных граждан и членов их семей</t>
  </si>
  <si>
    <t>5Н 1 05 00130</t>
  </si>
  <si>
    <t>5Н 1 06 00000</t>
  </si>
  <si>
    <t>5Н 1 06 74200</t>
  </si>
  <si>
    <t>5Н 2 00 00000</t>
  </si>
  <si>
    <t>5Н 2 02 00000</t>
  </si>
  <si>
    <t>5Н 2 02 00590</t>
  </si>
  <si>
    <t>5Н 2 03 00000</t>
  </si>
  <si>
    <t>5Н 2 03 00930</t>
  </si>
  <si>
    <t>5Н 2 03 80810</t>
  </si>
  <si>
    <t>5Н 2 04 00000</t>
  </si>
  <si>
    <t>5Н 2 04 74200</t>
  </si>
  <si>
    <t>5Н 2 Я5 00000</t>
  </si>
  <si>
    <t>Создание модельных муниципальных библиотек</t>
  </si>
  <si>
    <t>5Н 2 Я5 54540</t>
  </si>
  <si>
    <t>5Н 3 00 00000</t>
  </si>
  <si>
    <t>5Н 3 01 00000</t>
  </si>
  <si>
    <t>5Н 3 01 00680</t>
  </si>
  <si>
    <t>5Н 3 01 00700</t>
  </si>
  <si>
    <t>5Н 3 01 00710</t>
  </si>
  <si>
    <t>Адаптация организаций социально-культурного и досугового обслуживания для доступности инвалидам и другим маломобильным группам населения</t>
  </si>
  <si>
    <t>5Ч 0 03 05020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</si>
  <si>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</si>
  <si>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</si>
  <si>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Хасынском муниципальном округе Магаданской области"</t>
  </si>
  <si>
    <t>5Р 0 00 00000</t>
  </si>
  <si>
    <t>Подпрограмма "Развитие спорта высших достижений и подготовка спортивного резерва в Хасынском муниципальном округе Магаданской области</t>
  </si>
  <si>
    <t>5Р 2 00 00000</t>
  </si>
  <si>
    <t>5Р 2 06 00000</t>
  </si>
  <si>
    <t>Оснащение объектов спортивной инфраструктуры спортивно-технологическим оборудованием</t>
  </si>
  <si>
    <t>5Р 2 06 L2280</t>
  </si>
  <si>
    <t>Комитет жизнеобеспечения территории администрации Хасынского муниципального округа Магаданской области</t>
  </si>
  <si>
    <t>906</t>
  </si>
  <si>
    <t>Капитальный ремонт, реконструкция и ремонт автомобильных дорог общего пользования местного значения</t>
  </si>
  <si>
    <t>5Э 0 01 9Д020</t>
  </si>
  <si>
    <t>Прочие расходы за счет бюджетных ассигнований дорожного фонда</t>
  </si>
  <si>
    <t>5Э 0 01 9Д800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</si>
  <si>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</si>
  <si>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5Э 0 01 9Д810</t>
  </si>
  <si>
    <t>5Я 0 00 00000</t>
  </si>
  <si>
    <t>5Я 0 01 00000</t>
  </si>
  <si>
    <t>Подготовка объектов жилищно-коммунального хозяйства к осенне-зимнему отопительному сезону</t>
  </si>
  <si>
    <t>5Я 0 01 00060</t>
  </si>
  <si>
    <t>5Я 0 03 00000</t>
  </si>
  <si>
    <t>Подготовка объектов жилищно-коммунального хозяйства к осенне-зимнему отопительному периоду</t>
  </si>
  <si>
    <t>5Я 0 03 S2110</t>
  </si>
  <si>
    <t>Приобретение коммунальной (специализированной) техники</t>
  </si>
  <si>
    <t>5Я 0 03 S3141</t>
  </si>
  <si>
    <t>5Ц 0 00 00000</t>
  </si>
  <si>
    <t>5Ц 0 И4 00000</t>
  </si>
  <si>
    <t>5Ц 0 И4 55550</t>
  </si>
  <si>
    <t>Приобретение электрической энергии на объекты уличного освещения и уличной иллюминации</t>
  </si>
  <si>
    <t>5Щ 0 01 01400</t>
  </si>
  <si>
    <t>Уборка мусора, санитарная очистка и благоустройство мест захоронений</t>
  </si>
  <si>
    <t>5Щ 0 01 01420</t>
  </si>
  <si>
    <t>5Щ 0 03 00000</t>
  </si>
  <si>
    <t>Оплата за утилизацию строительного мусора</t>
  </si>
  <si>
    <t>5Щ 0 03 S9790</t>
  </si>
  <si>
    <t>Прочие непрограммные мероприятия, осуществляемые за счет субвенций и иных межбюджетных трансфертов, поступающих от Министерства сельского хозяйства Магаданской области</t>
  </si>
  <si>
    <t>66 М 15 00000</t>
  </si>
  <si>
    <t>Осуществление государственных полномочий Магаданской области по организации мероприятий при осуществлении деятельности по обращению с животными без владельцев</t>
  </si>
  <si>
    <t>66 М 15 74190</t>
  </si>
  <si>
    <t>5Ю 0 00 00000</t>
  </si>
  <si>
    <t>Основное мероприятие "Развитие системы обращения с твердыми коммунальными отходами в Хасынском муниципальном округе Магаданской области"</t>
  </si>
  <si>
    <t>5Ю 0 01 00000</t>
  </si>
  <si>
    <t>Ликвидация несанкционированных свалок на территориях населенных пунктов округа</t>
  </si>
  <si>
    <t>5Ю 0 01 01480</t>
  </si>
  <si>
    <t>Снос (разборка) ветхого аварийного жилья и строений на территориях поселений округа</t>
  </si>
  <si>
    <t>5Ю 0 01 01490</t>
  </si>
  <si>
    <t>Мероприятия по организации сбора, обезвреживания и утилизации ТКО и биологоческих отходов</t>
  </si>
  <si>
    <t>5Ю 0 01 01500</t>
  </si>
  <si>
    <t>5Ю 0 02 00000</t>
  </si>
  <si>
    <t>Приобретение контейнеров для нужд муниципального образования</t>
  </si>
  <si>
    <t>5Ю 0 02 S38Б0</t>
  </si>
  <si>
    <t>Управление физической культуры и спорта Администрации Хасынского муниципального округа Магаданской области</t>
  </si>
  <si>
    <t>907</t>
  </si>
  <si>
    <t>Физическая культура</t>
  </si>
  <si>
    <t>5Р 2 01 00000</t>
  </si>
  <si>
    <t>5Р 2 01 00920</t>
  </si>
  <si>
    <t>5Р 2 01 80810</t>
  </si>
  <si>
    <t>5Р 2 02 00000</t>
  </si>
  <si>
    <t>5Р 2 02 00590</t>
  </si>
  <si>
    <t>5Р 2 04 00000</t>
  </si>
  <si>
    <t>5Р 2 04 00130</t>
  </si>
  <si>
    <t>Иные выплаты населению</t>
  </si>
  <si>
    <t>360</t>
  </si>
  <si>
    <t>5Р 2 05 00000</t>
  </si>
  <si>
    <t>5Р 2 05 74200</t>
  </si>
  <si>
    <t>Возмещение расходов по коммунальным услугам учреждениям социальной сферы</t>
  </si>
  <si>
    <t>5Р 2 06 S3080</t>
  </si>
  <si>
    <t>5Р 3 00 00000</t>
  </si>
  <si>
    <t>5Р 3 01 00000</t>
  </si>
  <si>
    <t>5Р 3 01 00680</t>
  </si>
  <si>
    <t>5Р 3 01 00700</t>
  </si>
  <si>
    <t>5Р 3 01 00710</t>
  </si>
  <si>
    <t>5Р 1 00 00000</t>
  </si>
  <si>
    <t>5Р 1 01 00000</t>
  </si>
  <si>
    <t>Проведение спортивных мероприятий</t>
  </si>
  <si>
    <t>5Р 1 01 00820</t>
  </si>
  <si>
    <t>Проведение комплекса ГТО</t>
  </si>
  <si>
    <t>5Р 1 01 00830</t>
  </si>
  <si>
    <t>Участие в областных соревнованиях и Спартакиадах Магаданской области</t>
  </si>
  <si>
    <t>5Р 1 01 00840</t>
  </si>
  <si>
    <t>Страхование спортсменов</t>
  </si>
  <si>
    <t>5Р 1 01 00860</t>
  </si>
  <si>
    <t>Спорт высших достижений</t>
  </si>
  <si>
    <t>5Р 2 01 00930</t>
  </si>
  <si>
    <t>5Р 2 01 00990</t>
  </si>
  <si>
    <t>5Р 2 03 00000</t>
  </si>
  <si>
    <t>5Р 2 03 01080</t>
  </si>
  <si>
    <t>Модернизация и укрепление материально-технической базы в области физической культуры и спорта</t>
  </si>
  <si>
    <t>5Р 2 06 S1830</t>
  </si>
  <si>
    <t>Другие вопросы в области физической культуры и спорта</t>
  </si>
  <si>
    <t>за 1 квартал 2025 года</t>
  </si>
  <si>
    <t>Утверждено</t>
  </si>
  <si>
    <t>Исполнено</t>
  </si>
  <si>
    <t>Процент исполнения</t>
  </si>
  <si>
    <t>5Э 0 01 9Д040</t>
  </si>
  <si>
    <t>Мероприятия по транспортной безопасности, проводимые в рамках строительства, реконструкции, капитального ремонта и ремонта автомобильных дорог</t>
  </si>
  <si>
    <t>5Щ 0 01 17010</t>
  </si>
  <si>
    <t>Резервный фонд Правительства Магаданской области (использование)</t>
  </si>
  <si>
    <t>5Е 1 0500000</t>
  </si>
  <si>
    <t>5Е 1 05 S3280</t>
  </si>
  <si>
    <t>Реализация мероприятий по поддержке социально ориентированных некоммерческих организаций</t>
  </si>
  <si>
    <t>66 C 00 00000</t>
  </si>
  <si>
    <t>66 C 0078000</t>
  </si>
  <si>
    <t>Проведение мероприятий по утилизации бесхозяйного имущества-химических реагентов Карамкенского ГОКа</t>
  </si>
  <si>
    <t>5Ф 1 01 01110</t>
  </si>
  <si>
    <t>5Ф 1 01 01660</t>
  </si>
  <si>
    <t>5Ф 1 05 80830</t>
  </si>
  <si>
    <t>5Ф 1 05 90800</t>
  </si>
  <si>
    <t>5Л 2 01 17010</t>
  </si>
  <si>
    <t>5Ф 1 03 01070</t>
  </si>
  <si>
    <t>5Ф 1 02 00000</t>
  </si>
  <si>
    <t>5Ф 1 02 01060</t>
  </si>
  <si>
    <t>5Н 1 02 00580</t>
  </si>
  <si>
    <t>5Н 2 02 00640</t>
  </si>
  <si>
    <t>Экспертиза проектной (предпроектной) документации</t>
  </si>
  <si>
    <t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</si>
  <si>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</si>
  <si>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Развитие системы поддержки талантливых детей</t>
  </si>
  <si>
    <t>Обеспечение развития и укрепления материально- технической базы муниципальных учреждений</t>
  </si>
  <si>
    <t>Мероприятия по информатизации библиотек</t>
  </si>
  <si>
    <t>5Э 0 05 00000</t>
  </si>
  <si>
    <t>5Э 0 05 SД770</t>
  </si>
  <si>
    <t>Реализация инициативных проектов</t>
  </si>
  <si>
    <t>5Р 206 L2280</t>
  </si>
  <si>
    <t>5Р 2 02 00580</t>
  </si>
  <si>
    <t>5В 0 01 01940</t>
  </si>
  <si>
    <t>Прочие налоги, пошлины и сборы</t>
  </si>
  <si>
    <t>Исполнение ведомственной структуры расходов бюджета муниципального</t>
  </si>
  <si>
    <t xml:space="preserve"> образования «Хасынский муниципальный округ Магаданской области»</t>
  </si>
  <si>
    <t>Муниципальная программа «Материально-техническое обеспечение деятельности органов местного самоуправления Хасынского муниципального округа Магаданской области»</t>
  </si>
  <si>
    <t>Основное мероприятие «Обеспечение выполнения функций муниципальными казенными учреждениями»</t>
  </si>
  <si>
    <t>Осуществление органами местного самоуправления Хасынского муниципального округа переданных органами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</si>
  <si>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Муниципальная программа «Защита населения и территории Хасынского муниципального округа Магаданской области от чрезвычайных ситуаций природного и техногенного характера, опасностей военного времени и обеспечение пожарной безопасности»</t>
  </si>
  <si>
    <t>Основное мероприятие «Защита населения и территории от чрезвычайных ситуаций природного и техногенного характера»</t>
  </si>
  <si>
    <t>Основное мероприятие «Мероприятия в сфере пожарной безопасности»</t>
  </si>
  <si>
    <t>Основное мероприятие «Обеспечение выполнения функций Единой дежурно-диспетчерской службы Хасынского муниципального округа Магаданской области»</t>
  </si>
  <si>
    <t>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деятельности. Расходы на обеспечение деятельности (оказание услуг) структурных подразделений органов местного самоуправления в сфере национальной безопасности и правоохранительной деятельности</t>
  </si>
  <si>
    <t>Основное мероприятие «Расходные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субсидии»</t>
  </si>
  <si>
    <t>Основное мероприятие «Обеспечение участия населения в охране общественного порядка и профилактике правонарушений на территории муниципального образования «Хасынский муниципальный округ Магаданской области»</t>
  </si>
  <si>
    <t>Муниципальная программа «Профилактика правонарушений на территории муниципального образования «Хасынский муниципальный округ Магаданской области»</t>
  </si>
  <si>
    <t>Муниципальная программа «Противодействие экстремизму и профилактика терроризма на территории муниципального образования «Хасынский муниципальный округ Магаданской области»</t>
  </si>
  <si>
    <t>Основное мероприятие «Противодействие экстремизму и профилактика терроризма на территории муниципального образования «Хасынский муниципальный округ Магаданской области»</t>
  </si>
  <si>
    <t>Муниципальная программа «Развитие торговли на территории Хасынского муниципального округа Магаданской области»</t>
  </si>
  <si>
    <t>Основное мероприятие «Формирование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области»</t>
  </si>
  <si>
    <t>Основное мероприятие «Повышение безопасности дорожного движения»</t>
  </si>
  <si>
    <t>Муниципальная программа «Повышение безопасности дорожного движения на территории муниципального образования «Хасынский муниципальный округ Магаданской области»</t>
  </si>
  <si>
    <t>Муниципальная программа «Развитие социальной политики в Хасынском муниципальном округе Магаданской области»</t>
  </si>
  <si>
    <t>Подпрограмма «Поддержка социально-ориентированных некоммерческих организаций»</t>
  </si>
  <si>
    <t>Основное мероприятие «Оказание финансовой поддержки деятельности социально-ориентированных некоммерческих организаций»</t>
  </si>
  <si>
    <t>Подпрограмма «Социально-экономическое и культурное развитие коренных малочисленных народов Севера, проживающих на территории Хасынского муниципального округа Магаданской области»</t>
  </si>
  <si>
    <t>Основное мероприятие «Поддержка в сфере защиты исконной среды обитания, сохранения и развития традиционных образа жизни, хозяйствования и промыслов коренных малочисленных народов Севера, проживающих на территории муниципального образования «Хасынский муниципальный округ Магаданской области»</t>
  </si>
  <si>
    <t>Муниципальная программа «Развитие малого и среднего предпринимательства в Хасынском муниципальном округе Магаданской области»</t>
  </si>
  <si>
    <t>Основное мероприятие «Финансовая поддержка малого и среднего предпринимательства»</t>
  </si>
  <si>
    <t>Основное мероприятие «Расходы на реализацию государственной политики в области приватизации и управления муниципальной собственностью»</t>
  </si>
  <si>
    <t>Осуществление органами местного самоуправления Хасынского муниципального округа переданных государственных полномочий Магаданской области в части реализации Закона Магаданской области от 28 декабря 2009 года № 1220-ОЗ «О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местностей»</t>
  </si>
  <si>
    <t>Муниципальная программа «Благоустройство территории муниципального образования «Хасынский муниципальный округ Магаданской области»</t>
  </si>
  <si>
    <t>Основное мероприятие «Мероприятия по благоустройству территории муниципального образования»</t>
  </si>
  <si>
    <t>Муниципальная программа «Развитие муниципальной службы в муниципальном образовании «Хасынский муниципальный округ Магаданской области»</t>
  </si>
  <si>
    <t>Основное мероприятие «Создание и эффективное применение системы профессионального развития кадров муниципальной службы»</t>
  </si>
  <si>
    <t>Основное мероприятие «Профилактика предупреждения преступности, беспризорности и безнадзорности несовершеннолетних на территории муниципального образования «Хасынский муниципальный округ Магаданской области»</t>
  </si>
  <si>
    <t>Акция «Собери ребенка в школу»</t>
  </si>
  <si>
    <t>Акция «Подари тепло»</t>
  </si>
  <si>
    <t>Муниципальная программа «Дом для молодой семьи»</t>
  </si>
  <si>
    <t>Контрольно-счетная палата Хасынского муниципального округа Магаданской области</t>
  </si>
  <si>
    <t>Муниципальная программа «Управление муниципальным имуществом Хасынского муниципального округа Магаданской области»</t>
  </si>
  <si>
    <t>Основное мероприятие «Совершенствование учета муниципального имущества, обеспечение эффективности использования и распоряжения муниципальным имуществом»</t>
  </si>
  <si>
    <t>Осуществление мероприятий по оценке, кадастровым работам и регистрации прав на объекты недвижимости, находящиеся в казне муниципального образования «Хасынский муниципальный округ Магаданской области»</t>
  </si>
  <si>
    <t>Основное мероприятие «Содержание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области»</t>
  </si>
  <si>
    <t>Текущий, капитальный ремонт объектов недвижимости, находящихся в казне муниципального образования «Хасынский муниципальный округ Магаданской области»</t>
  </si>
  <si>
    <t>Обеспечение исполнения обязательств муниципального образования перед некоммерческой организацией «Фонд капитального ремонта Магаданской области»</t>
  </si>
  <si>
    <t>Обеспечение исполнения обязательств муниципального образования перед ПАО ЭиЭ «Магаданэнерго» за услуги поставки электроэнергии (ОДН)</t>
  </si>
  <si>
    <t>Муниципальная программа «Экологическая безопасность и охрана окружающей среды»</t>
  </si>
  <si>
    <t>Основное мероприятие «Предотвращение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сооружений»</t>
  </si>
  <si>
    <t>Муниципальная программа «Использование и охрана земель муниципального образования «Хасынский муниципальный округ Магаданской области» на 2021-2026 годы»</t>
  </si>
  <si>
    <t>Основное мероприятие «Проведение проверок по муниципальному земельному контролю»</t>
  </si>
  <si>
    <t>Основное мероприятие «Обеспечение выполнения функций муниципальными автономными учреждениями»</t>
  </si>
  <si>
    <t>Муниципальная программа «Развитие образования на территории муниципального образования «Хасынский муниципальный округ Магаданской области»</t>
  </si>
  <si>
    <t>Подпрограмма «Развитие дошкольного образования в муниципальном образовании «Хасынский муниципальный округ Магаданской области»</t>
  </si>
  <si>
    <t>Основное мероприятие «Повышение качества и доступности услуг в системе дошкольного образования»</t>
  </si>
  <si>
    <t>Основное мероприятие «Обеспечение выполнения функций муниципальными учреждениями»</t>
  </si>
  <si>
    <t>Подпрограмма «Обеспечение безопасности образовательных учреждений Хасынского муниципального округа Магаданской области»</t>
  </si>
  <si>
    <t>Основное мероприятие «Обеспечение комплексной безопасности муниципальных учреждений»</t>
  </si>
  <si>
    <t>Обеспечение бесперебойного функционирования систем мониторинга ЧС, установок пожарной сигнализации, систем видеонаблюдения, «тревожной кнопки», вневедомственной охраны</t>
  </si>
  <si>
    <t>Подпрограмма «Развитие общего образования на территории муниципального образования «Хасынский муниципальный округ Магаданской области»</t>
  </si>
  <si>
    <t>Основное мероприятие «Повышение качества и доступности услуг в системе общего образования»</t>
  </si>
  <si>
    <t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«Хасынский муниципальный округ Магаданской области» и финансируемых за счет средств бюджета муниципального образования «Хасынский муниципальный округ Магаданской области» прибывшими в соответствии с этими договорами из других регионов Российской Федерации</t>
  </si>
  <si>
    <t>Основное мероприятие «Организация питания учащихся общеобразовательных организаций»</t>
  </si>
  <si>
    <t>Основное мероприятие «Осуществление отдельных полномочий в рамках реализации субвенций из областного бюджета»</t>
  </si>
  <si>
    <t>Реализация федерального проекта «Все лучшее детям»</t>
  </si>
  <si>
    <t>Реализация федерального проекта «Педагоги и наставники»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</si>
  <si>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</si>
  <si>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Подпрограмма «Организация питания малообеспеченных детей состоящих на учете в ГКУ «Хасынский социальный центр»</t>
  </si>
  <si>
    <t>Основное мероприятие «Организация питания детей из малообеспеченных семей»</t>
  </si>
  <si>
    <t>Организация питания детей из малообеспеченных семей, состоящих на учете в ГКУ «Хасынский социальный центр»</t>
  </si>
  <si>
    <t>Муниципальная программа «Формирование доступной среды на территории Хасынского муниципального округа Магаданской области»</t>
  </si>
  <si>
    <t>Основное мероприятие «Оснащение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населения»</t>
  </si>
  <si>
    <t>Муниципальная программа «Развитие образования на территории муниципального образования "Хасынский муниципальный округ Магаданской области»</t>
  </si>
  <si>
    <t>Подпрограмма «Развитие дополнительного образования в муниципальном образовании «Хасынский муниципальный округ Магаданской области»</t>
  </si>
  <si>
    <t>Основное мероприятие «Повышение качества и доступности услуг в системе дополнительного образования»</t>
  </si>
  <si>
    <t>Муниципальная программа «Гражданско-патриотическое воспитание граждан Хасынского муниципального округа Магаданской области»</t>
  </si>
  <si>
    <t>Подпрограмма «Гражданское и патриотическое воспитание жителей Хасынского муниципального округа Магаданской области»</t>
  </si>
  <si>
    <t>Основное мероприятие «Организация и проведение мероприятий с целью гражданского патриотического воспитания жителей Хасынского муниципального округа Магаданской области»</t>
  </si>
  <si>
    <t>Основное мероприятие «Организация и проведение мероприятий с целью военно-патриотического воспитания жителей Хасынского муниципального округа Магаданской области»</t>
  </si>
  <si>
    <t>Основное мероприятие «Повышение профессионального уровня работников образовательных организаций»</t>
  </si>
  <si>
    <t>Основное мероприятие «Выявление и поддержка одаренных детей и талантливой молодежи»</t>
  </si>
  <si>
    <t>Основное мероприятие «Создание условий для развития молодых талантов и детей с высокой мотивацией к обучению»</t>
  </si>
  <si>
    <t>Подпрограмма «Школьное молоко»</t>
  </si>
  <si>
    <t>Основное мероприятие «Оздоровление учащихся общеобразовательных организаций»</t>
  </si>
  <si>
    <t>Подпрограмма «Каникулы»</t>
  </si>
  <si>
    <t>Организация работы «Школы вожатого»</t>
  </si>
  <si>
    <t>Подпрограмма «Обеспечение условий реализации муниципальной программы «Развитие культуры Хасынского муниципального округа Магаданской области»</t>
  </si>
  <si>
    <t>Основное мероприятие «Поддержка и развитие творческих процессов на территории Хасынского муниципального округа Магаданской области»</t>
  </si>
  <si>
    <t>Основное мероприятие «Повышение качества и доступности услуг, предоставляемых учреждениями культуры Хасынского муниципального округа Магаданской области»</t>
  </si>
  <si>
    <t>Основное мероприятие «Создание условий для поддержки кинематографии»</t>
  </si>
  <si>
    <t>Основное мероприятие «Предоставление дополнительной меры социальной поддержки гражданам, призванным на военную службу по мобилизации»</t>
  </si>
  <si>
    <t>Подпрограмма «Сохранение библиотечных фондов Хасынского муниципального округа Магаданской области»</t>
  </si>
  <si>
    <t>Основное мероприятие «Повышение качества и доступности услуг, предоставляемых учреждением библиотечного обслуживания Хасынского муниципального округа Магаданской области»</t>
  </si>
  <si>
    <t>Основное мероприятие «Обеспечение выполнения функций муниципальными бюджетными учреждениями»</t>
  </si>
  <si>
    <t>Реализация федерального проекта «Семейные ценности и инфраструктура культуры»</t>
  </si>
  <si>
    <t>Подпрограмма «Обеспечение безопасности учреждений культуры Хасынского муниципального округа Магаданской области»</t>
  </si>
  <si>
    <t>Основное мероприятие «Обеспечение безопасности учреждений культуры»</t>
  </si>
  <si>
    <t>Муниципальная программа «Комплексное развитие коммунальной инфраструктуры на территории муниципального образования «Хасынский муниципальный округ Магаданской области»</t>
  </si>
  <si>
    <t>Основное мероприятие «Модернизация и реконструкция объектов инженерной и коммунальной инфраструктуры в населенных пунктах муниципального образования «Хасынский муниципальный округ Магаданской области»</t>
  </si>
  <si>
    <t>Муниципальная программа «Формирование современной городской среды муниципального образования «Хасынский муниципальный округ Магаданской области»</t>
  </si>
  <si>
    <t>Основное мероприятие «Реализация федерального проекта «Формирование комфортной городской среды» национального проекта «Инфраструктура для жизни»</t>
  </si>
  <si>
    <t>Реализация программ формирования современной городской (национальный проект «Инфраструктура для жизни»)</t>
  </si>
  <si>
    <t>Муниципальная программа «Развитие системы обращения с твердыми коммунальными отходами в Хасынском муниципальном округе Магаданской области»</t>
  </si>
  <si>
    <t>Основное мероприятие «Развитие системы обращения с твердыми коммунальными отходами в Хасынском муниципальном округе Магаданской области»</t>
  </si>
  <si>
    <t>Муниципальная программа «Развитие физической культуры и спорта в Хасынском муниципальном округе Магаданской области»</t>
  </si>
  <si>
    <t>Подпрограмма «Развитие спорта высших достижений и подготовка спортивного резерва в Хасынском муниципальном округе Магаданской области»</t>
  </si>
  <si>
    <t>Основное мероприятие «Повышение качества и доступности услуг в системе спорта»</t>
  </si>
  <si>
    <t>Подпрограмма «Обеспечение безопасности учреждений спорта Хасынского муниципального округа Магаданской области»</t>
  </si>
  <si>
    <t>Подпрограмма «Развитие массовой физической культуры и спорта в Хасынском муниципальном округе Магаданской области»</t>
  </si>
  <si>
    <t>Основное мероприятие «Обеспечение, организация, проведение и участие в физкультурных и массовых спортивных мероприятиях»</t>
  </si>
  <si>
    <t xml:space="preserve"> расходов бюджетов Российской Федерации</t>
  </si>
  <si>
    <t xml:space="preserve">по разделам и подразделам, целевым статьям (муниципальным программам и непрограммным направлениям деятельности), </t>
  </si>
  <si>
    <t>Исполнение распределений бюджетных ассигнований бюджета муниципального образования «Хасынский муниципальный округ Магаданской области»</t>
  </si>
  <si>
    <t>Основное мероприятие «Реализация федерального проекта «Формирование комфортной городской среды» национального проетка «Инфраструктура для жизни»</t>
  </si>
  <si>
    <t>Муниципальная программа «Развитие культуры Хасынского муниципального округа Магаданской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</si>
</sst>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9" fontId="21" fillId="0" borderId="0">
      <alignment wrapText="1"/>
    </xf>
  </cellStyleXfs>
  <cellXfs count="63">
    <xf numFmtId="0" fontId="0" fillId="0" borderId="0" xfId="0"/>
    <xf numFmtId="0" fontId="23" fillId="0" borderId="17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49" fontId="22" fillId="0" borderId="15" xfId="44" applyFont="1" applyBorder="1" applyAlignment="1">
      <alignment horizontal="center" vertical="center" wrapText="1"/>
    </xf>
    <xf numFmtId="164" fontId="24" fillId="0" borderId="16" xfId="43" applyFont="1" applyBorder="1" applyAlignment="1">
      <alignment vertical="center" wrapText="1"/>
    </xf>
    <xf numFmtId="4" fontId="20" fillId="0" borderId="13" xfId="0" applyNumberFormat="1" applyFont="1" applyBorder="1" applyAlignment="1">
      <alignment horizontal="right" vertical="center" wrapText="1"/>
    </xf>
    <xf numFmtId="4" fontId="19" fillId="0" borderId="13" xfId="0" applyNumberFormat="1" applyFont="1" applyBorder="1" applyAlignment="1">
      <alignment horizontal="right" vertical="center" wrapText="1"/>
    </xf>
    <xf numFmtId="164" fontId="24" fillId="0" borderId="13" xfId="43" applyFont="1" applyBorder="1" applyAlignment="1">
      <alignment vertical="center" wrapText="1"/>
    </xf>
    <xf numFmtId="164" fontId="25" fillId="0" borderId="13" xfId="43" applyFont="1" applyBorder="1" applyAlignment="1">
      <alignment vertical="center" wrapText="1"/>
    </xf>
    <xf numFmtId="0" fontId="20" fillId="0" borderId="16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left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4" fontId="19" fillId="33" borderId="13" xfId="0" applyNumberFormat="1" applyFont="1" applyFill="1" applyBorder="1" applyAlignment="1">
      <alignment horizontal="right" vertical="center" wrapText="1"/>
    </xf>
    <xf numFmtId="164" fontId="24" fillId="33" borderId="13" xfId="43" applyFont="1" applyFill="1" applyBorder="1" applyAlignment="1">
      <alignment vertical="center" wrapText="1"/>
    </xf>
    <xf numFmtId="0" fontId="19" fillId="33" borderId="13" xfId="0" applyFont="1" applyFill="1" applyBorder="1" applyAlignment="1">
      <alignment horizontal="left" vertical="center" wrapText="1"/>
    </xf>
    <xf numFmtId="0" fontId="19" fillId="33" borderId="13" xfId="0" applyFont="1" applyFill="1" applyBorder="1" applyAlignment="1">
      <alignment horizontal="center" vertical="center" wrapText="1"/>
    </xf>
    <xf numFmtId="0" fontId="0" fillId="33" borderId="0" xfId="0" applyFill="1"/>
    <xf numFmtId="4" fontId="0" fillId="0" borderId="0" xfId="0" applyNumberFormat="1"/>
    <xf numFmtId="4" fontId="27" fillId="0" borderId="13" xfId="0" applyNumberFormat="1" applyFont="1" applyBorder="1" applyAlignment="1">
      <alignment horizontal="right" vertical="center" wrapText="1"/>
    </xf>
    <xf numFmtId="164" fontId="19" fillId="0" borderId="13" xfId="43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vertical="center" wrapText="1"/>
    </xf>
    <xf numFmtId="4" fontId="19" fillId="34" borderId="13" xfId="0" applyNumberFormat="1" applyFont="1" applyFill="1" applyBorder="1" applyAlignment="1">
      <alignment horizontal="right" vertical="center" wrapText="1"/>
    </xf>
    <xf numFmtId="0" fontId="19" fillId="34" borderId="13" xfId="0" applyFont="1" applyFill="1" applyBorder="1" applyAlignment="1">
      <alignment horizontal="left" vertical="center" wrapText="1"/>
    </xf>
    <xf numFmtId="49" fontId="19" fillId="0" borderId="13" xfId="43" applyNumberFormat="1" applyFont="1" applyBorder="1" applyAlignment="1">
      <alignment horizontal="center" vertical="center" wrapText="1"/>
    </xf>
    <xf numFmtId="0" fontId="19" fillId="34" borderId="13" xfId="0" applyFont="1" applyFill="1" applyBorder="1" applyAlignment="1">
      <alignment horizontal="center" vertical="center" wrapText="1"/>
    </xf>
    <xf numFmtId="164" fontId="19" fillId="34" borderId="13" xfId="43" applyFont="1" applyFill="1" applyBorder="1" applyAlignment="1">
      <alignment horizontal="center" vertical="center" wrapText="1"/>
    </xf>
    <xf numFmtId="4" fontId="20" fillId="0" borderId="16" xfId="0" applyNumberFormat="1" applyFont="1" applyBorder="1" applyAlignment="1">
      <alignment horizontal="right" vertical="center" wrapText="1"/>
    </xf>
    <xf numFmtId="0" fontId="19" fillId="34" borderId="10" xfId="0" applyFont="1" applyFill="1" applyBorder="1" applyAlignment="1">
      <alignment horizontal="left" vertical="center" wrapText="1"/>
    </xf>
    <xf numFmtId="0" fontId="19" fillId="34" borderId="10" xfId="0" applyFont="1" applyFill="1" applyBorder="1" applyAlignment="1">
      <alignment horizontal="center" vertical="center" wrapText="1"/>
    </xf>
    <xf numFmtId="0" fontId="19" fillId="34" borderId="12" xfId="0" applyFont="1" applyFill="1" applyBorder="1" applyAlignment="1">
      <alignment horizontal="center" vertical="center" wrapText="1"/>
    </xf>
    <xf numFmtId="164" fontId="24" fillId="34" borderId="13" xfId="43" applyFont="1" applyFill="1" applyBorder="1" applyAlignment="1">
      <alignment vertical="center" wrapText="1"/>
    </xf>
    <xf numFmtId="164" fontId="25" fillId="34" borderId="13" xfId="43" applyFont="1" applyFill="1" applyBorder="1" applyAlignment="1">
      <alignment vertical="center" wrapText="1"/>
    </xf>
    <xf numFmtId="164" fontId="25" fillId="33" borderId="13" xfId="43" applyFont="1" applyFill="1" applyBorder="1" applyAlignment="1">
      <alignment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27" fillId="34" borderId="10" xfId="0" applyFont="1" applyFill="1" applyBorder="1" applyAlignment="1">
      <alignment horizontal="left" vertical="center" wrapText="1"/>
    </xf>
    <xf numFmtId="49" fontId="27" fillId="34" borderId="10" xfId="0" applyNumberFormat="1" applyFont="1" applyFill="1" applyBorder="1" applyAlignment="1">
      <alignment horizontal="center" vertical="center" wrapText="1"/>
    </xf>
    <xf numFmtId="0" fontId="27" fillId="34" borderId="10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49" fontId="22" fillId="0" borderId="20" xfId="44" applyFont="1" applyBorder="1" applyAlignment="1">
      <alignment horizontal="center" vertical="center" wrapText="1"/>
    </xf>
    <xf numFmtId="49" fontId="22" fillId="0" borderId="21" xfId="44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 indent="1"/>
    </xf>
  </cellXfs>
  <cellStyles count="45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7"/>
  <sheetViews>
    <sheetView tabSelected="1" view="pageBreakPreview" zoomScale="90" zoomScaleNormal="70" zoomScaleSheetLayoutView="90" workbookViewId="0">
      <selection activeCell="L9" sqref="L9"/>
    </sheetView>
  </sheetViews>
  <sheetFormatPr defaultRowHeight="15" x14ac:dyDescent="0.25"/>
  <cols>
    <col min="1" max="1" width="74.140625" customWidth="1"/>
    <col min="2" max="2" width="18" customWidth="1"/>
    <col min="3" max="3" width="20.42578125" customWidth="1"/>
    <col min="4" max="4" width="23.7109375" customWidth="1"/>
    <col min="5" max="5" width="22" customWidth="1"/>
    <col min="6" max="6" width="25.140625" customWidth="1"/>
    <col min="7" max="7" width="21.5703125" customWidth="1"/>
    <col min="8" max="8" width="23.85546875" customWidth="1"/>
    <col min="9" max="9" width="0.140625" customWidth="1"/>
  </cols>
  <sheetData>
    <row r="1" spans="1:9" ht="24" customHeight="1" x14ac:dyDescent="0.25">
      <c r="A1" s="59" t="s">
        <v>707</v>
      </c>
      <c r="B1" s="59"/>
      <c r="C1" s="59"/>
      <c r="D1" s="59"/>
      <c r="E1" s="59"/>
      <c r="F1" s="59"/>
      <c r="G1" s="59"/>
      <c r="H1" s="59"/>
    </row>
    <row r="2" spans="1:9" ht="21" customHeight="1" x14ac:dyDescent="0.25">
      <c r="A2" s="59" t="s">
        <v>706</v>
      </c>
      <c r="B2" s="59"/>
      <c r="C2" s="59"/>
      <c r="D2" s="59"/>
      <c r="E2" s="59"/>
      <c r="F2" s="59"/>
      <c r="G2" s="59"/>
      <c r="H2" s="59"/>
    </row>
    <row r="3" spans="1:9" ht="22.5" customHeight="1" x14ac:dyDescent="0.25">
      <c r="A3" s="59" t="s">
        <v>705</v>
      </c>
      <c r="B3" s="59"/>
      <c r="C3" s="59"/>
      <c r="D3" s="59"/>
      <c r="E3" s="59"/>
      <c r="F3" s="59"/>
      <c r="G3" s="59"/>
      <c r="H3" s="59"/>
    </row>
    <row r="4" spans="1:9" ht="28.5" customHeight="1" thickBot="1" x14ac:dyDescent="0.3">
      <c r="A4" s="59" t="s">
        <v>561</v>
      </c>
      <c r="B4" s="59"/>
      <c r="C4" s="59"/>
      <c r="D4" s="59"/>
      <c r="E4" s="59"/>
      <c r="F4" s="59"/>
      <c r="G4" s="59"/>
      <c r="H4" s="59"/>
    </row>
    <row r="5" spans="1:9" ht="32.25" customHeight="1" x14ac:dyDescent="0.25">
      <c r="A5" s="60" t="s">
        <v>1</v>
      </c>
      <c r="B5" s="60" t="s">
        <v>3</v>
      </c>
      <c r="C5" s="60" t="s">
        <v>4</v>
      </c>
      <c r="D5" s="60" t="s">
        <v>5</v>
      </c>
      <c r="E5" s="60" t="s">
        <v>6</v>
      </c>
      <c r="F5" s="57" t="s">
        <v>562</v>
      </c>
      <c r="G5" s="57" t="s">
        <v>563</v>
      </c>
      <c r="H5" s="57" t="s">
        <v>564</v>
      </c>
    </row>
    <row r="6" spans="1:9" ht="15.75" thickBot="1" x14ac:dyDescent="0.3">
      <c r="A6" s="61"/>
      <c r="B6" s="61"/>
      <c r="C6" s="61"/>
      <c r="D6" s="61"/>
      <c r="E6" s="61"/>
      <c r="F6" s="58"/>
      <c r="G6" s="58"/>
      <c r="H6" s="58"/>
    </row>
    <row r="7" spans="1:9" ht="22.5" customHeight="1" x14ac:dyDescent="0.25">
      <c r="A7" s="9" t="s">
        <v>7</v>
      </c>
      <c r="B7" s="10"/>
      <c r="C7" s="10"/>
      <c r="D7" s="10"/>
      <c r="E7" s="10"/>
      <c r="F7" s="45">
        <f>F8+F175+F225+F292+F373+F406++F681+F763+F803+F931+F941</f>
        <v>1309649145.53</v>
      </c>
      <c r="G7" s="45">
        <f>G8+G175+G225+G292+G373+G406++G681+G763+G803+G931+G941</f>
        <v>251386595.81999999</v>
      </c>
      <c r="H7" s="45">
        <f>G7/F7*100</f>
        <v>19.194957418787663</v>
      </c>
      <c r="I7" s="35"/>
    </row>
    <row r="8" spans="1:9" ht="45.75" customHeight="1" x14ac:dyDescent="0.25">
      <c r="A8" s="12" t="s">
        <v>10</v>
      </c>
      <c r="B8" s="13" t="s">
        <v>11</v>
      </c>
      <c r="C8" s="13"/>
      <c r="D8" s="13"/>
      <c r="E8" s="13"/>
      <c r="F8" s="5">
        <f>'4'!G8+'4'!G297+'4'!G314+'4'!G331+'4'!G351+'4'!G788</f>
        <v>255726395.03</v>
      </c>
      <c r="G8" s="5">
        <f>'4'!H8+'4'!H297+'4'!H314+'4'!H331+'4'!H351+'4'!H788</f>
        <v>50353058.230000004</v>
      </c>
      <c r="H8" s="5">
        <f t="shared" ref="H8:H72" si="0">G8/F8*100</f>
        <v>19.69020766280029</v>
      </c>
      <c r="I8" s="35"/>
    </row>
    <row r="9" spans="1:9" ht="78.75" customHeight="1" x14ac:dyDescent="0.25">
      <c r="A9" s="12" t="s">
        <v>12</v>
      </c>
      <c r="B9" s="13" t="s">
        <v>11</v>
      </c>
      <c r="C9" s="13" t="s">
        <v>13</v>
      </c>
      <c r="D9" s="13"/>
      <c r="E9" s="13"/>
      <c r="F9" s="5">
        <f>'4'!G9</f>
        <v>7669342</v>
      </c>
      <c r="G9" s="5">
        <f>'4'!H9</f>
        <v>1366580.62</v>
      </c>
      <c r="H9" s="5">
        <f t="shared" si="0"/>
        <v>17.818746640846115</v>
      </c>
    </row>
    <row r="10" spans="1:9" ht="84" customHeight="1" x14ac:dyDescent="0.25">
      <c r="A10" s="15" t="s">
        <v>14</v>
      </c>
      <c r="B10" s="16" t="s">
        <v>11</v>
      </c>
      <c r="C10" s="16" t="s">
        <v>13</v>
      </c>
      <c r="D10" s="16" t="s">
        <v>15</v>
      </c>
      <c r="E10" s="16"/>
      <c r="F10" s="36">
        <f>'4'!G10</f>
        <v>7669342</v>
      </c>
      <c r="G10" s="36">
        <f>'4'!H10</f>
        <v>1366580.62</v>
      </c>
      <c r="H10" s="6">
        <f t="shared" si="0"/>
        <v>17.818746640846115</v>
      </c>
    </row>
    <row r="11" spans="1:9" ht="37.5" customHeight="1" x14ac:dyDescent="0.25">
      <c r="A11" s="15" t="s">
        <v>16</v>
      </c>
      <c r="B11" s="16" t="s">
        <v>11</v>
      </c>
      <c r="C11" s="16" t="s">
        <v>13</v>
      </c>
      <c r="D11" s="16" t="s">
        <v>17</v>
      </c>
      <c r="E11" s="16"/>
      <c r="F11" s="36">
        <f>'4'!G11</f>
        <v>7669342</v>
      </c>
      <c r="G11" s="36">
        <f>'4'!H11</f>
        <v>1366580.62</v>
      </c>
      <c r="H11" s="6">
        <f t="shared" si="0"/>
        <v>17.818746640846115</v>
      </c>
    </row>
    <row r="12" spans="1:9" ht="52.5" customHeight="1" x14ac:dyDescent="0.25">
      <c r="A12" s="15" t="s">
        <v>18</v>
      </c>
      <c r="B12" s="16" t="s">
        <v>11</v>
      </c>
      <c r="C12" s="16" t="s">
        <v>13</v>
      </c>
      <c r="D12" s="16" t="s">
        <v>19</v>
      </c>
      <c r="E12" s="16"/>
      <c r="F12" s="36">
        <f>'4'!G12</f>
        <v>7669342</v>
      </c>
      <c r="G12" s="36">
        <f>'4'!H12</f>
        <v>1366580.62</v>
      </c>
      <c r="H12" s="6">
        <f t="shared" si="0"/>
        <v>17.818746640846115</v>
      </c>
    </row>
    <row r="13" spans="1:9" ht="132" customHeight="1" x14ac:dyDescent="0.25">
      <c r="A13" s="15" t="s">
        <v>20</v>
      </c>
      <c r="B13" s="16" t="s">
        <v>11</v>
      </c>
      <c r="C13" s="16" t="s">
        <v>13</v>
      </c>
      <c r="D13" s="16" t="s">
        <v>19</v>
      </c>
      <c r="E13" s="16" t="s">
        <v>21</v>
      </c>
      <c r="F13" s="36">
        <f>'4'!G13</f>
        <v>7669342</v>
      </c>
      <c r="G13" s="36">
        <f>'4'!H13</f>
        <v>1366580.62</v>
      </c>
      <c r="H13" s="6">
        <f t="shared" si="0"/>
        <v>17.818746640846115</v>
      </c>
    </row>
    <row r="14" spans="1:9" ht="52.5" customHeight="1" x14ac:dyDescent="0.25">
      <c r="A14" s="15" t="s">
        <v>22</v>
      </c>
      <c r="B14" s="16" t="s">
        <v>11</v>
      </c>
      <c r="C14" s="16" t="s">
        <v>13</v>
      </c>
      <c r="D14" s="16" t="s">
        <v>19</v>
      </c>
      <c r="E14" s="16" t="s">
        <v>23</v>
      </c>
      <c r="F14" s="36">
        <f>'4'!G14</f>
        <v>7669342</v>
      </c>
      <c r="G14" s="36">
        <f>'4'!H14</f>
        <v>1366580.62</v>
      </c>
      <c r="H14" s="6">
        <f t="shared" si="0"/>
        <v>17.818746640846115</v>
      </c>
    </row>
    <row r="15" spans="1:9" ht="79.5" customHeight="1" x14ac:dyDescent="0.25">
      <c r="A15" s="12" t="s">
        <v>235</v>
      </c>
      <c r="B15" s="13" t="s">
        <v>11</v>
      </c>
      <c r="C15" s="13" t="s">
        <v>90</v>
      </c>
      <c r="D15" s="13"/>
      <c r="E15" s="13"/>
      <c r="F15" s="5">
        <f>'4'!G298</f>
        <v>6891494</v>
      </c>
      <c r="G15" s="5">
        <f>'4'!H298</f>
        <v>1230591.69</v>
      </c>
      <c r="H15" s="5">
        <f t="shared" si="0"/>
        <v>17.856675054784926</v>
      </c>
    </row>
    <row r="16" spans="1:9" ht="90" customHeight="1" x14ac:dyDescent="0.25">
      <c r="A16" s="15" t="s">
        <v>236</v>
      </c>
      <c r="B16" s="16" t="s">
        <v>11</v>
      </c>
      <c r="C16" s="16" t="s">
        <v>90</v>
      </c>
      <c r="D16" s="16" t="s">
        <v>237</v>
      </c>
      <c r="E16" s="16"/>
      <c r="F16" s="36">
        <f>'4'!G299</f>
        <v>6891494</v>
      </c>
      <c r="G16" s="36">
        <f>'4'!H299</f>
        <v>1230591.69</v>
      </c>
      <c r="H16" s="6">
        <f t="shared" si="0"/>
        <v>17.856675054784926</v>
      </c>
    </row>
    <row r="17" spans="1:8" ht="78.75" customHeight="1" x14ac:dyDescent="0.25">
      <c r="A17" s="15" t="s">
        <v>238</v>
      </c>
      <c r="B17" s="16" t="s">
        <v>11</v>
      </c>
      <c r="C17" s="16" t="s">
        <v>90</v>
      </c>
      <c r="D17" s="16" t="s">
        <v>239</v>
      </c>
      <c r="E17" s="16"/>
      <c r="F17" s="36">
        <f>'4'!G300</f>
        <v>4860341</v>
      </c>
      <c r="G17" s="36">
        <f>'4'!H300</f>
        <v>854603.87</v>
      </c>
      <c r="H17" s="6">
        <f t="shared" si="0"/>
        <v>17.583208050628546</v>
      </c>
    </row>
    <row r="18" spans="1:8" ht="55.5" customHeight="1" x14ac:dyDescent="0.25">
      <c r="A18" s="15" t="s">
        <v>240</v>
      </c>
      <c r="B18" s="16" t="s">
        <v>11</v>
      </c>
      <c r="C18" s="16" t="s">
        <v>90</v>
      </c>
      <c r="D18" s="16" t="s">
        <v>241</v>
      </c>
      <c r="E18" s="16"/>
      <c r="F18" s="36">
        <f>'4'!G301</f>
        <v>4860341</v>
      </c>
      <c r="G18" s="36">
        <f>'4'!H301</f>
        <v>854603.87</v>
      </c>
      <c r="H18" s="6">
        <f t="shared" si="0"/>
        <v>17.583208050628546</v>
      </c>
    </row>
    <row r="19" spans="1:8" ht="75" x14ac:dyDescent="0.25">
      <c r="A19" s="15" t="s">
        <v>20</v>
      </c>
      <c r="B19" s="16" t="s">
        <v>11</v>
      </c>
      <c r="C19" s="16" t="s">
        <v>90</v>
      </c>
      <c r="D19" s="16" t="s">
        <v>241</v>
      </c>
      <c r="E19" s="16" t="s">
        <v>21</v>
      </c>
      <c r="F19" s="36">
        <f>'4'!G302</f>
        <v>4860341</v>
      </c>
      <c r="G19" s="36">
        <f>'4'!H302</f>
        <v>854603.87</v>
      </c>
      <c r="H19" s="6">
        <f t="shared" si="0"/>
        <v>17.583208050628546</v>
      </c>
    </row>
    <row r="20" spans="1:8" ht="57.75" customHeight="1" x14ac:dyDescent="0.25">
      <c r="A20" s="15" t="s">
        <v>22</v>
      </c>
      <c r="B20" s="16" t="s">
        <v>11</v>
      </c>
      <c r="C20" s="16" t="s">
        <v>90</v>
      </c>
      <c r="D20" s="16" t="s">
        <v>241</v>
      </c>
      <c r="E20" s="16" t="s">
        <v>23</v>
      </c>
      <c r="F20" s="36">
        <f>'4'!G303</f>
        <v>4860341</v>
      </c>
      <c r="G20" s="36">
        <f>'4'!H303</f>
        <v>854603.87</v>
      </c>
      <c r="H20" s="6">
        <f t="shared" si="0"/>
        <v>17.583208050628546</v>
      </c>
    </row>
    <row r="21" spans="1:8" ht="72" customHeight="1" x14ac:dyDescent="0.25">
      <c r="A21" s="15" t="s">
        <v>242</v>
      </c>
      <c r="B21" s="16" t="s">
        <v>11</v>
      </c>
      <c r="C21" s="16" t="s">
        <v>90</v>
      </c>
      <c r="D21" s="16" t="s">
        <v>243</v>
      </c>
      <c r="E21" s="16"/>
      <c r="F21" s="6">
        <f>'4'!G304</f>
        <v>2031153</v>
      </c>
      <c r="G21" s="6">
        <f>'4'!H304</f>
        <v>375987.82</v>
      </c>
      <c r="H21" s="6">
        <f t="shared" si="0"/>
        <v>18.511053574004517</v>
      </c>
    </row>
    <row r="22" spans="1:8" ht="55.5" customHeight="1" x14ac:dyDescent="0.25">
      <c r="A22" s="15" t="s">
        <v>18</v>
      </c>
      <c r="B22" s="16" t="s">
        <v>11</v>
      </c>
      <c r="C22" s="16" t="s">
        <v>90</v>
      </c>
      <c r="D22" s="16" t="s">
        <v>244</v>
      </c>
      <c r="E22" s="16"/>
      <c r="F22" s="6">
        <f>'4'!G305</f>
        <v>2006153</v>
      </c>
      <c r="G22" s="6">
        <f>'4'!H305</f>
        <v>375987.82</v>
      </c>
      <c r="H22" s="6">
        <f t="shared" si="0"/>
        <v>18.741732061313371</v>
      </c>
    </row>
    <row r="23" spans="1:8" ht="132" customHeight="1" x14ac:dyDescent="0.25">
      <c r="A23" s="15" t="s">
        <v>20</v>
      </c>
      <c r="B23" s="16" t="s">
        <v>11</v>
      </c>
      <c r="C23" s="16" t="s">
        <v>90</v>
      </c>
      <c r="D23" s="16" t="s">
        <v>244</v>
      </c>
      <c r="E23" s="16" t="s">
        <v>21</v>
      </c>
      <c r="F23" s="6">
        <f>'4'!G306</f>
        <v>1929753</v>
      </c>
      <c r="G23" s="6">
        <f>'4'!H306</f>
        <v>363514.51</v>
      </c>
      <c r="H23" s="6">
        <f t="shared" si="0"/>
        <v>18.83735949626714</v>
      </c>
    </row>
    <row r="24" spans="1:8" ht="57.75" customHeight="1" x14ac:dyDescent="0.25">
      <c r="A24" s="15" t="s">
        <v>22</v>
      </c>
      <c r="B24" s="16" t="s">
        <v>11</v>
      </c>
      <c r="C24" s="16" t="s">
        <v>90</v>
      </c>
      <c r="D24" s="16" t="s">
        <v>244</v>
      </c>
      <c r="E24" s="16" t="s">
        <v>23</v>
      </c>
      <c r="F24" s="6">
        <f>'4'!G307</f>
        <v>1929753</v>
      </c>
      <c r="G24" s="6">
        <f>'4'!H307</f>
        <v>363514.51</v>
      </c>
      <c r="H24" s="6">
        <f t="shared" si="0"/>
        <v>18.83735949626714</v>
      </c>
    </row>
    <row r="25" spans="1:8" ht="60.75" customHeight="1" x14ac:dyDescent="0.25">
      <c r="A25" s="15" t="s">
        <v>29</v>
      </c>
      <c r="B25" s="16" t="s">
        <v>11</v>
      </c>
      <c r="C25" s="16" t="s">
        <v>90</v>
      </c>
      <c r="D25" s="16" t="s">
        <v>244</v>
      </c>
      <c r="E25" s="16" t="s">
        <v>30</v>
      </c>
      <c r="F25" s="6">
        <f>'4'!G308</f>
        <v>76400</v>
      </c>
      <c r="G25" s="6">
        <f>'4'!H308</f>
        <v>12473.31</v>
      </c>
      <c r="H25" s="6">
        <f t="shared" si="0"/>
        <v>16.326321989528793</v>
      </c>
    </row>
    <row r="26" spans="1:8" ht="71.25" customHeight="1" x14ac:dyDescent="0.25">
      <c r="A26" s="15" t="s">
        <v>31</v>
      </c>
      <c r="B26" s="16" t="s">
        <v>11</v>
      </c>
      <c r="C26" s="16" t="s">
        <v>90</v>
      </c>
      <c r="D26" s="16" t="s">
        <v>244</v>
      </c>
      <c r="E26" s="16" t="s">
        <v>32</v>
      </c>
      <c r="F26" s="6">
        <f>'4'!G309</f>
        <v>76400</v>
      </c>
      <c r="G26" s="6">
        <f>'4'!H309</f>
        <v>12473.31</v>
      </c>
      <c r="H26" s="6">
        <f t="shared" si="0"/>
        <v>16.326321989528793</v>
      </c>
    </row>
    <row r="27" spans="1:8" ht="182.25" customHeight="1" x14ac:dyDescent="0.25">
      <c r="A27" s="15" t="s">
        <v>33</v>
      </c>
      <c r="B27" s="16" t="s">
        <v>11</v>
      </c>
      <c r="C27" s="16" t="s">
        <v>90</v>
      </c>
      <c r="D27" s="16" t="s">
        <v>245</v>
      </c>
      <c r="E27" s="16"/>
      <c r="F27" s="6">
        <f>'4'!G310</f>
        <v>25000</v>
      </c>
      <c r="G27" s="6">
        <f>'4'!H310</f>
        <v>0</v>
      </c>
      <c r="H27" s="6">
        <f t="shared" si="0"/>
        <v>0</v>
      </c>
    </row>
    <row r="28" spans="1:8" ht="75" x14ac:dyDescent="0.25">
      <c r="A28" s="15" t="s">
        <v>20</v>
      </c>
      <c r="B28" s="16" t="s">
        <v>11</v>
      </c>
      <c r="C28" s="16" t="s">
        <v>90</v>
      </c>
      <c r="D28" s="16" t="s">
        <v>245</v>
      </c>
      <c r="E28" s="16" t="s">
        <v>21</v>
      </c>
      <c r="F28" s="6">
        <f>'4'!G311</f>
        <v>25000</v>
      </c>
      <c r="G28" s="6">
        <f>'4'!H311</f>
        <v>0</v>
      </c>
      <c r="H28" s="6">
        <f t="shared" si="0"/>
        <v>0</v>
      </c>
    </row>
    <row r="29" spans="1:8" ht="72" customHeight="1" x14ac:dyDescent="0.25">
      <c r="A29" s="15" t="s">
        <v>22</v>
      </c>
      <c r="B29" s="16" t="s">
        <v>11</v>
      </c>
      <c r="C29" s="16" t="s">
        <v>90</v>
      </c>
      <c r="D29" s="16" t="s">
        <v>245</v>
      </c>
      <c r="E29" s="16" t="s">
        <v>23</v>
      </c>
      <c r="F29" s="6">
        <f>'4'!G312</f>
        <v>25000</v>
      </c>
      <c r="G29" s="6">
        <f>'4'!H312</f>
        <v>0</v>
      </c>
      <c r="H29" s="6">
        <f t="shared" si="0"/>
        <v>0</v>
      </c>
    </row>
    <row r="30" spans="1:8" ht="102" customHeight="1" x14ac:dyDescent="0.25">
      <c r="A30" s="12" t="s">
        <v>24</v>
      </c>
      <c r="B30" s="13" t="s">
        <v>11</v>
      </c>
      <c r="C30" s="13" t="s">
        <v>25</v>
      </c>
      <c r="D30" s="13"/>
      <c r="E30" s="13"/>
      <c r="F30" s="5">
        <f>'4'!G15</f>
        <v>75348928</v>
      </c>
      <c r="G30" s="5">
        <f>'4'!H15</f>
        <v>16524809.98</v>
      </c>
      <c r="H30" s="5">
        <f t="shared" si="0"/>
        <v>21.93104854789706</v>
      </c>
    </row>
    <row r="31" spans="1:8" ht="36" customHeight="1" x14ac:dyDescent="0.25">
      <c r="A31" s="41" t="str">
        <f>'4'!A16</f>
        <v>Прочие непрограммные мероприятия</v>
      </c>
      <c r="B31" s="43" t="str">
        <f>'4'!C16</f>
        <v>01</v>
      </c>
      <c r="C31" s="43" t="str">
        <f>'4'!D16</f>
        <v>04</v>
      </c>
      <c r="D31" s="43" t="str">
        <f>'4'!E16</f>
        <v>66 0 00 00000</v>
      </c>
      <c r="E31" s="43"/>
      <c r="F31" s="44">
        <f>'4'!G16</f>
        <v>100000</v>
      </c>
      <c r="G31" s="44">
        <f>'4'!H16</f>
        <v>87500</v>
      </c>
      <c r="H31" s="40">
        <f t="shared" si="0"/>
        <v>87.5</v>
      </c>
    </row>
    <row r="32" spans="1:8" ht="77.25" customHeight="1" x14ac:dyDescent="0.25">
      <c r="A32" s="41" t="str">
        <f>'4'!A17</f>
        <v>Расходы на выполнение других обязательств муниципального образования</v>
      </c>
      <c r="B32" s="43" t="str">
        <f>'4'!C17</f>
        <v>01</v>
      </c>
      <c r="C32" s="43" t="str">
        <f>'4'!D17</f>
        <v>04</v>
      </c>
      <c r="D32" s="43" t="str">
        <f>'4'!E17</f>
        <v>66 C 00 00000</v>
      </c>
      <c r="E32" s="43"/>
      <c r="F32" s="44">
        <f>'4'!G17</f>
        <v>100000</v>
      </c>
      <c r="G32" s="44">
        <f>'4'!H17</f>
        <v>87500</v>
      </c>
      <c r="H32" s="40">
        <f t="shared" si="0"/>
        <v>87.5</v>
      </c>
    </row>
    <row r="33" spans="1:8" ht="77.25" customHeight="1" x14ac:dyDescent="0.25">
      <c r="A33" s="41" t="str">
        <f>'4'!A18</f>
        <v>Расходы, производимые в исполнение судебных актов Российской Федерации и мировых соглашений</v>
      </c>
      <c r="B33" s="43" t="str">
        <f>'4'!C18</f>
        <v>01</v>
      </c>
      <c r="C33" s="43" t="str">
        <f>'4'!D18</f>
        <v>04</v>
      </c>
      <c r="D33" s="43" t="str">
        <f>'4'!E18</f>
        <v>66 C 0078000</v>
      </c>
      <c r="E33" s="43"/>
      <c r="F33" s="44">
        <f>'4'!G18</f>
        <v>100000</v>
      </c>
      <c r="G33" s="44">
        <f>'4'!H18</f>
        <v>87500</v>
      </c>
      <c r="H33" s="40">
        <f t="shared" si="0"/>
        <v>87.5</v>
      </c>
    </row>
    <row r="34" spans="1:8" ht="57" customHeight="1" x14ac:dyDescent="0.25">
      <c r="A34" s="41" t="str">
        <f>'4'!A19</f>
        <v>Иные бюджетные ассигнования</v>
      </c>
      <c r="B34" s="43" t="str">
        <f>'4'!C19</f>
        <v>01</v>
      </c>
      <c r="C34" s="43" t="str">
        <f>'4'!D19</f>
        <v>04</v>
      </c>
      <c r="D34" s="43" t="str">
        <f>'4'!E19</f>
        <v>66 C 0078000</v>
      </c>
      <c r="E34" s="43">
        <f>'4'!F19</f>
        <v>800</v>
      </c>
      <c r="F34" s="44">
        <f>'4'!G19</f>
        <v>100000</v>
      </c>
      <c r="G34" s="44">
        <f>'4'!H19</f>
        <v>87500</v>
      </c>
      <c r="H34" s="40">
        <f t="shared" si="0"/>
        <v>87.5</v>
      </c>
    </row>
    <row r="35" spans="1:8" ht="37.5" customHeight="1" x14ac:dyDescent="0.25">
      <c r="A35" s="41" t="str">
        <f>'4'!A20</f>
        <v>Уплата налогов, сборов и иных платежей</v>
      </c>
      <c r="B35" s="43" t="str">
        <f>'4'!C20</f>
        <v>01</v>
      </c>
      <c r="C35" s="43" t="str">
        <f>'4'!D20</f>
        <v>04</v>
      </c>
      <c r="D35" s="43" t="str">
        <f>'4'!E20</f>
        <v>66 C 0078000</v>
      </c>
      <c r="E35" s="43">
        <f>'4'!F20</f>
        <v>850</v>
      </c>
      <c r="F35" s="44">
        <f>'4'!G20</f>
        <v>100000</v>
      </c>
      <c r="G35" s="44">
        <f>'4'!H20</f>
        <v>87500</v>
      </c>
      <c r="H35" s="40">
        <f t="shared" si="0"/>
        <v>87.5</v>
      </c>
    </row>
    <row r="36" spans="1:8" ht="39" customHeight="1" x14ac:dyDescent="0.25">
      <c r="A36" s="41" t="str">
        <f>'4'!A21</f>
        <v>Прочие налоги, пошлины и сборы</v>
      </c>
      <c r="B36" s="43" t="str">
        <f>'4'!C21</f>
        <v>01</v>
      </c>
      <c r="C36" s="43" t="str">
        <f>'4'!D21</f>
        <v>04</v>
      </c>
      <c r="D36" s="43" t="str">
        <f>'4'!E21</f>
        <v>66 C 0078000</v>
      </c>
      <c r="E36" s="43">
        <f>'4'!F21</f>
        <v>853</v>
      </c>
      <c r="F36" s="44">
        <f>'4'!G21</f>
        <v>100000</v>
      </c>
      <c r="G36" s="44">
        <f>'4'!H21</f>
        <v>87500</v>
      </c>
      <c r="H36" s="40">
        <f t="shared" si="0"/>
        <v>87.5</v>
      </c>
    </row>
    <row r="37" spans="1:8" ht="66" customHeight="1" x14ac:dyDescent="0.25">
      <c r="A37" s="15" t="s">
        <v>14</v>
      </c>
      <c r="B37" s="16" t="s">
        <v>11</v>
      </c>
      <c r="C37" s="16" t="s">
        <v>25</v>
      </c>
      <c r="D37" s="16" t="s">
        <v>15</v>
      </c>
      <c r="E37" s="16"/>
      <c r="F37" s="6">
        <f>'4'!G23</f>
        <v>75248928</v>
      </c>
      <c r="G37" s="6">
        <f>'4'!H23</f>
        <v>16437309.98</v>
      </c>
      <c r="H37" s="6">
        <f t="shared" si="0"/>
        <v>21.843912487364605</v>
      </c>
    </row>
    <row r="38" spans="1:8" ht="29.25" customHeight="1" x14ac:dyDescent="0.25">
      <c r="A38" s="15" t="s">
        <v>26</v>
      </c>
      <c r="B38" s="16" t="s">
        <v>11</v>
      </c>
      <c r="C38" s="16" t="s">
        <v>25</v>
      </c>
      <c r="D38" s="16" t="s">
        <v>27</v>
      </c>
      <c r="E38" s="16"/>
      <c r="F38" s="6">
        <f>'4'!G24</f>
        <v>55812901</v>
      </c>
      <c r="G38" s="6">
        <f>'4'!H24</f>
        <v>11968415.66</v>
      </c>
      <c r="H38" s="6">
        <f t="shared" si="0"/>
        <v>21.443815758654079</v>
      </c>
    </row>
    <row r="39" spans="1:8" ht="50.25" customHeight="1" x14ac:dyDescent="0.25">
      <c r="A39" s="15" t="s">
        <v>18</v>
      </c>
      <c r="B39" s="16" t="s">
        <v>11</v>
      </c>
      <c r="C39" s="16" t="s">
        <v>25</v>
      </c>
      <c r="D39" s="16" t="s">
        <v>28</v>
      </c>
      <c r="E39" s="16"/>
      <c r="F39" s="6">
        <f>'4'!G25</f>
        <v>55012901</v>
      </c>
      <c r="G39" s="6">
        <f>'4'!H25</f>
        <v>11968415.66</v>
      </c>
      <c r="H39" s="6">
        <f t="shared" si="0"/>
        <v>21.755652660455045</v>
      </c>
    </row>
    <row r="40" spans="1:8" ht="75" x14ac:dyDescent="0.25">
      <c r="A40" s="15" t="s">
        <v>20</v>
      </c>
      <c r="B40" s="16" t="s">
        <v>11</v>
      </c>
      <c r="C40" s="16" t="s">
        <v>25</v>
      </c>
      <c r="D40" s="16" t="s">
        <v>28</v>
      </c>
      <c r="E40" s="16" t="s">
        <v>21</v>
      </c>
      <c r="F40" s="6">
        <f>'4'!G26</f>
        <v>53098021</v>
      </c>
      <c r="G40" s="6">
        <f>'4'!H26</f>
        <v>11645510.220000001</v>
      </c>
      <c r="H40" s="6">
        <f t="shared" si="0"/>
        <v>21.932098410974675</v>
      </c>
    </row>
    <row r="41" spans="1:8" ht="47.25" customHeight="1" x14ac:dyDescent="0.25">
      <c r="A41" s="15" t="s">
        <v>22</v>
      </c>
      <c r="B41" s="16" t="s">
        <v>11</v>
      </c>
      <c r="C41" s="16" t="s">
        <v>25</v>
      </c>
      <c r="D41" s="16" t="s">
        <v>28</v>
      </c>
      <c r="E41" s="16" t="s">
        <v>23</v>
      </c>
      <c r="F41" s="6">
        <f>'4'!G27</f>
        <v>53098021</v>
      </c>
      <c r="G41" s="6">
        <f>'4'!H27</f>
        <v>11645510.220000001</v>
      </c>
      <c r="H41" s="6">
        <f t="shared" si="0"/>
        <v>21.932098410974675</v>
      </c>
    </row>
    <row r="42" spans="1:8" ht="52.5" customHeight="1" x14ac:dyDescent="0.25">
      <c r="A42" s="15" t="s">
        <v>29</v>
      </c>
      <c r="B42" s="16" t="s">
        <v>11</v>
      </c>
      <c r="C42" s="16" t="s">
        <v>25</v>
      </c>
      <c r="D42" s="16" t="s">
        <v>28</v>
      </c>
      <c r="E42" s="16" t="s">
        <v>30</v>
      </c>
      <c r="F42" s="6">
        <f>'4'!G28</f>
        <v>1914880</v>
      </c>
      <c r="G42" s="6">
        <f>'4'!H28</f>
        <v>322905.44</v>
      </c>
      <c r="H42" s="6">
        <f t="shared" si="0"/>
        <v>16.86295955882353</v>
      </c>
    </row>
    <row r="43" spans="1:8" ht="66.75" customHeight="1" x14ac:dyDescent="0.25">
      <c r="A43" s="15" t="s">
        <v>31</v>
      </c>
      <c r="B43" s="16" t="s">
        <v>11</v>
      </c>
      <c r="C43" s="16" t="s">
        <v>25</v>
      </c>
      <c r="D43" s="16" t="s">
        <v>28</v>
      </c>
      <c r="E43" s="16" t="s">
        <v>32</v>
      </c>
      <c r="F43" s="6">
        <f>'4'!G29</f>
        <v>1914880</v>
      </c>
      <c r="G43" s="6">
        <f>'4'!H29</f>
        <v>322905.44</v>
      </c>
      <c r="H43" s="6">
        <f t="shared" si="0"/>
        <v>16.86295955882353</v>
      </c>
    </row>
    <row r="44" spans="1:8" ht="177.75" customHeight="1" x14ac:dyDescent="0.25">
      <c r="A44" s="15" t="s">
        <v>33</v>
      </c>
      <c r="B44" s="16" t="s">
        <v>11</v>
      </c>
      <c r="C44" s="16" t="s">
        <v>25</v>
      </c>
      <c r="D44" s="16" t="s">
        <v>34</v>
      </c>
      <c r="E44" s="16"/>
      <c r="F44" s="6">
        <f>'4'!G30</f>
        <v>800000</v>
      </c>
      <c r="G44" s="6">
        <f>'4'!H30</f>
        <v>0</v>
      </c>
      <c r="H44" s="6">
        <f t="shared" si="0"/>
        <v>0</v>
      </c>
    </row>
    <row r="45" spans="1:8" ht="75" x14ac:dyDescent="0.25">
      <c r="A45" s="15" t="s">
        <v>20</v>
      </c>
      <c r="B45" s="16" t="s">
        <v>11</v>
      </c>
      <c r="C45" s="16" t="s">
        <v>25</v>
      </c>
      <c r="D45" s="16" t="s">
        <v>34</v>
      </c>
      <c r="E45" s="16" t="s">
        <v>21</v>
      </c>
      <c r="F45" s="6">
        <f>'4'!G31</f>
        <v>800000</v>
      </c>
      <c r="G45" s="6">
        <f>'4'!H31</f>
        <v>0</v>
      </c>
      <c r="H45" s="6">
        <f t="shared" si="0"/>
        <v>0</v>
      </c>
    </row>
    <row r="46" spans="1:8" ht="42" customHeight="1" x14ac:dyDescent="0.25">
      <c r="A46" s="15" t="s">
        <v>22</v>
      </c>
      <c r="B46" s="16" t="s">
        <v>11</v>
      </c>
      <c r="C46" s="16" t="s">
        <v>25</v>
      </c>
      <c r="D46" s="16" t="s">
        <v>34</v>
      </c>
      <c r="E46" s="16" t="s">
        <v>23</v>
      </c>
      <c r="F46" s="6">
        <f>'4'!G32</f>
        <v>800000</v>
      </c>
      <c r="G46" s="6">
        <f>'4'!H32</f>
        <v>0</v>
      </c>
      <c r="H46" s="6">
        <f t="shared" si="0"/>
        <v>0</v>
      </c>
    </row>
    <row r="47" spans="1:8" ht="37.5" hidden="1" x14ac:dyDescent="0.25">
      <c r="A47" s="15" t="s">
        <v>29</v>
      </c>
      <c r="B47" s="16" t="s">
        <v>11</v>
      </c>
      <c r="C47" s="16" t="s">
        <v>25</v>
      </c>
      <c r="D47" s="16" t="s">
        <v>34</v>
      </c>
      <c r="E47" s="16" t="s">
        <v>30</v>
      </c>
      <c r="F47" s="6">
        <f>'4'!G33</f>
        <v>0</v>
      </c>
      <c r="G47" s="6">
        <f>'4'!H33</f>
        <v>0</v>
      </c>
      <c r="H47" s="6" t="e">
        <f t="shared" si="0"/>
        <v>#DIV/0!</v>
      </c>
    </row>
    <row r="48" spans="1:8" ht="4.5" hidden="1" customHeight="1" x14ac:dyDescent="0.25">
      <c r="A48" s="15" t="s">
        <v>31</v>
      </c>
      <c r="B48" s="16" t="s">
        <v>11</v>
      </c>
      <c r="C48" s="16" t="s">
        <v>25</v>
      </c>
      <c r="D48" s="16" t="s">
        <v>34</v>
      </c>
      <c r="E48" s="16" t="s">
        <v>32</v>
      </c>
      <c r="F48" s="6">
        <f>'4'!G34</f>
        <v>0</v>
      </c>
      <c r="G48" s="6">
        <f>'4'!H34</f>
        <v>0</v>
      </c>
      <c r="H48" s="6" t="e">
        <f t="shared" si="0"/>
        <v>#DIV/0!</v>
      </c>
    </row>
    <row r="49" spans="1:8" ht="36.75" customHeight="1" x14ac:dyDescent="0.25">
      <c r="A49" s="15" t="s">
        <v>26</v>
      </c>
      <c r="B49" s="16" t="s">
        <v>11</v>
      </c>
      <c r="C49" s="16" t="s">
        <v>25</v>
      </c>
      <c r="D49" s="16" t="s">
        <v>35</v>
      </c>
      <c r="E49" s="16"/>
      <c r="F49" s="6">
        <f>'4'!G35</f>
        <v>18290552</v>
      </c>
      <c r="G49" s="6">
        <f>'4'!H35</f>
        <v>4176502.49</v>
      </c>
      <c r="H49" s="6">
        <f t="shared" si="0"/>
        <v>22.834206917319939</v>
      </c>
    </row>
    <row r="50" spans="1:8" ht="44.25" customHeight="1" x14ac:dyDescent="0.25">
      <c r="A50" s="15" t="s">
        <v>18</v>
      </c>
      <c r="B50" s="16" t="s">
        <v>11</v>
      </c>
      <c r="C50" s="16" t="s">
        <v>25</v>
      </c>
      <c r="D50" s="16" t="s">
        <v>36</v>
      </c>
      <c r="E50" s="16"/>
      <c r="F50" s="6">
        <f>'4'!G36</f>
        <v>18090552</v>
      </c>
      <c r="G50" s="6">
        <f>'4'!H36</f>
        <v>4176502.49</v>
      </c>
      <c r="H50" s="6">
        <f t="shared" si="0"/>
        <v>23.086650368656525</v>
      </c>
    </row>
    <row r="51" spans="1:8" ht="115.5" customHeight="1" x14ac:dyDescent="0.25">
      <c r="A51" s="15" t="s">
        <v>20</v>
      </c>
      <c r="B51" s="16" t="s">
        <v>11</v>
      </c>
      <c r="C51" s="16" t="s">
        <v>25</v>
      </c>
      <c r="D51" s="16" t="s">
        <v>36</v>
      </c>
      <c r="E51" s="16" t="s">
        <v>21</v>
      </c>
      <c r="F51" s="6">
        <f>'4'!G37</f>
        <v>18090552</v>
      </c>
      <c r="G51" s="6">
        <f>'4'!H37</f>
        <v>4176502.49</v>
      </c>
      <c r="H51" s="6">
        <f t="shared" si="0"/>
        <v>23.086650368656525</v>
      </c>
    </row>
    <row r="52" spans="1:8" ht="49.5" customHeight="1" x14ac:dyDescent="0.25">
      <c r="A52" s="15" t="s">
        <v>22</v>
      </c>
      <c r="B52" s="16" t="s">
        <v>11</v>
      </c>
      <c r="C52" s="16" t="s">
        <v>25</v>
      </c>
      <c r="D52" s="16" t="s">
        <v>36</v>
      </c>
      <c r="E52" s="16" t="s">
        <v>23</v>
      </c>
      <c r="F52" s="6">
        <f>'4'!G38</f>
        <v>18090552</v>
      </c>
      <c r="G52" s="6">
        <f>'4'!H38</f>
        <v>4176502.49</v>
      </c>
      <c r="H52" s="6">
        <f t="shared" si="0"/>
        <v>23.086650368656525</v>
      </c>
    </row>
    <row r="53" spans="1:8" ht="173.25" customHeight="1" x14ac:dyDescent="0.25">
      <c r="A53" s="15" t="s">
        <v>33</v>
      </c>
      <c r="B53" s="16" t="s">
        <v>11</v>
      </c>
      <c r="C53" s="16" t="s">
        <v>25</v>
      </c>
      <c r="D53" s="16" t="s">
        <v>37</v>
      </c>
      <c r="E53" s="16"/>
      <c r="F53" s="6">
        <f>'4'!G39</f>
        <v>200000</v>
      </c>
      <c r="G53" s="6">
        <f>'4'!H39</f>
        <v>0</v>
      </c>
      <c r="H53" s="6">
        <f t="shared" si="0"/>
        <v>0</v>
      </c>
    </row>
    <row r="54" spans="1:8" ht="75" x14ac:dyDescent="0.25">
      <c r="A54" s="15" t="s">
        <v>20</v>
      </c>
      <c r="B54" s="16" t="s">
        <v>11</v>
      </c>
      <c r="C54" s="16" t="s">
        <v>25</v>
      </c>
      <c r="D54" s="16" t="s">
        <v>37</v>
      </c>
      <c r="E54" s="16" t="s">
        <v>21</v>
      </c>
      <c r="F54" s="6">
        <f>'4'!G40</f>
        <v>200000</v>
      </c>
      <c r="G54" s="6">
        <f>'4'!H40</f>
        <v>0</v>
      </c>
      <c r="H54" s="6">
        <f t="shared" si="0"/>
        <v>0</v>
      </c>
    </row>
    <row r="55" spans="1:8" ht="51.75" customHeight="1" x14ac:dyDescent="0.25">
      <c r="A55" s="15" t="s">
        <v>22</v>
      </c>
      <c r="B55" s="16" t="s">
        <v>11</v>
      </c>
      <c r="C55" s="16" t="s">
        <v>25</v>
      </c>
      <c r="D55" s="16" t="s">
        <v>37</v>
      </c>
      <c r="E55" s="16" t="s">
        <v>23</v>
      </c>
      <c r="F55" s="6">
        <f>'4'!G41</f>
        <v>200000</v>
      </c>
      <c r="G55" s="6">
        <f>'4'!H41</f>
        <v>0</v>
      </c>
      <c r="H55" s="6">
        <f t="shared" si="0"/>
        <v>0</v>
      </c>
    </row>
    <row r="56" spans="1:8" ht="37.5" hidden="1" x14ac:dyDescent="0.25">
      <c r="A56" s="15" t="s">
        <v>29</v>
      </c>
      <c r="B56" s="16" t="s">
        <v>11</v>
      </c>
      <c r="C56" s="16" t="s">
        <v>25</v>
      </c>
      <c r="D56" s="16" t="s">
        <v>37</v>
      </c>
      <c r="E56" s="16" t="s">
        <v>30</v>
      </c>
      <c r="F56" s="6">
        <f>'4'!G42</f>
        <v>0</v>
      </c>
      <c r="G56" s="6">
        <f>'4'!H42</f>
        <v>0</v>
      </c>
      <c r="H56" s="6" t="e">
        <f t="shared" si="0"/>
        <v>#DIV/0!</v>
      </c>
    </row>
    <row r="57" spans="1:8" ht="56.25" hidden="1" x14ac:dyDescent="0.25">
      <c r="A57" s="15" t="s">
        <v>31</v>
      </c>
      <c r="B57" s="16" t="s">
        <v>11</v>
      </c>
      <c r="C57" s="16" t="s">
        <v>25</v>
      </c>
      <c r="D57" s="16" t="s">
        <v>37</v>
      </c>
      <c r="E57" s="16" t="s">
        <v>32</v>
      </c>
      <c r="F57" s="6">
        <f>'4'!G43</f>
        <v>0</v>
      </c>
      <c r="G57" s="6">
        <f>'4'!H43</f>
        <v>0</v>
      </c>
      <c r="H57" s="6" t="e">
        <f t="shared" si="0"/>
        <v>#DIV/0!</v>
      </c>
    </row>
    <row r="58" spans="1:8" ht="85.5" customHeight="1" x14ac:dyDescent="0.25">
      <c r="A58" s="15" t="s">
        <v>38</v>
      </c>
      <c r="B58" s="16" t="s">
        <v>11</v>
      </c>
      <c r="C58" s="16" t="s">
        <v>25</v>
      </c>
      <c r="D58" s="16" t="s">
        <v>39</v>
      </c>
      <c r="E58" s="16"/>
      <c r="F58" s="6">
        <f>'4'!G44</f>
        <v>1145475</v>
      </c>
      <c r="G58" s="6">
        <f>'4'!H44</f>
        <v>292391.83</v>
      </c>
      <c r="H58" s="6">
        <f t="shared" si="0"/>
        <v>25.525815054889893</v>
      </c>
    </row>
    <row r="59" spans="1:8" ht="45.75" customHeight="1" x14ac:dyDescent="0.25">
      <c r="A59" s="15" t="s">
        <v>18</v>
      </c>
      <c r="B59" s="16" t="s">
        <v>11</v>
      </c>
      <c r="C59" s="16" t="s">
        <v>25</v>
      </c>
      <c r="D59" s="16" t="s">
        <v>40</v>
      </c>
      <c r="E59" s="16"/>
      <c r="F59" s="6">
        <f>'4'!G45</f>
        <v>1017675</v>
      </c>
      <c r="G59" s="6">
        <f>'4'!H45</f>
        <v>292391.83</v>
      </c>
      <c r="H59" s="6">
        <f t="shared" si="0"/>
        <v>28.731356277790059</v>
      </c>
    </row>
    <row r="60" spans="1:8" ht="75" x14ac:dyDescent="0.25">
      <c r="A60" s="15" t="s">
        <v>20</v>
      </c>
      <c r="B60" s="16" t="s">
        <v>11</v>
      </c>
      <c r="C60" s="16" t="s">
        <v>25</v>
      </c>
      <c r="D60" s="16" t="s">
        <v>40</v>
      </c>
      <c r="E60" s="16" t="s">
        <v>21</v>
      </c>
      <c r="F60" s="6">
        <f>'4'!G46</f>
        <v>966375</v>
      </c>
      <c r="G60" s="6">
        <f>'4'!H46</f>
        <v>279056.64000000001</v>
      </c>
      <c r="H60" s="6">
        <f t="shared" si="0"/>
        <v>28.876641055490882</v>
      </c>
    </row>
    <row r="61" spans="1:8" ht="48" customHeight="1" x14ac:dyDescent="0.25">
      <c r="A61" s="15" t="s">
        <v>22</v>
      </c>
      <c r="B61" s="16" t="s">
        <v>11</v>
      </c>
      <c r="C61" s="16" t="s">
        <v>25</v>
      </c>
      <c r="D61" s="16" t="s">
        <v>40</v>
      </c>
      <c r="E61" s="16" t="s">
        <v>23</v>
      </c>
      <c r="F61" s="6">
        <f>'4'!G47</f>
        <v>966375</v>
      </c>
      <c r="G61" s="6">
        <f>'4'!H47</f>
        <v>279056.64000000001</v>
      </c>
      <c r="H61" s="6">
        <f t="shared" si="0"/>
        <v>28.876641055490882</v>
      </c>
    </row>
    <row r="62" spans="1:8" ht="45.75" customHeight="1" x14ac:dyDescent="0.25">
      <c r="A62" s="15" t="s">
        <v>29</v>
      </c>
      <c r="B62" s="16" t="s">
        <v>11</v>
      </c>
      <c r="C62" s="16" t="s">
        <v>25</v>
      </c>
      <c r="D62" s="16" t="s">
        <v>40</v>
      </c>
      <c r="E62" s="16" t="s">
        <v>30</v>
      </c>
      <c r="F62" s="6">
        <f>'4'!G48</f>
        <v>51300</v>
      </c>
      <c r="G62" s="6">
        <f>'4'!H48</f>
        <v>13335.19</v>
      </c>
      <c r="H62" s="6">
        <f t="shared" si="0"/>
        <v>25.994522417153998</v>
      </c>
    </row>
    <row r="63" spans="1:8" ht="37.5" x14ac:dyDescent="0.25">
      <c r="A63" s="15" t="s">
        <v>31</v>
      </c>
      <c r="B63" s="16" t="s">
        <v>11</v>
      </c>
      <c r="C63" s="16" t="s">
        <v>25</v>
      </c>
      <c r="D63" s="16" t="s">
        <v>40</v>
      </c>
      <c r="E63" s="16" t="s">
        <v>32</v>
      </c>
      <c r="F63" s="6">
        <f>'4'!G49</f>
        <v>51300</v>
      </c>
      <c r="G63" s="6">
        <f>'4'!H49</f>
        <v>13335.19</v>
      </c>
      <c r="H63" s="6">
        <f t="shared" si="0"/>
        <v>25.994522417153998</v>
      </c>
    </row>
    <row r="64" spans="1:8" ht="165.75" customHeight="1" x14ac:dyDescent="0.25">
      <c r="A64" s="15" t="s">
        <v>33</v>
      </c>
      <c r="B64" s="16" t="s">
        <v>11</v>
      </c>
      <c r="C64" s="16" t="s">
        <v>25</v>
      </c>
      <c r="D64" s="16" t="s">
        <v>41</v>
      </c>
      <c r="E64" s="16"/>
      <c r="F64" s="6">
        <f>'4'!G50</f>
        <v>127800</v>
      </c>
      <c r="G64" s="6">
        <f>'4'!H50</f>
        <v>0</v>
      </c>
      <c r="H64" s="6">
        <f t="shared" si="0"/>
        <v>0</v>
      </c>
    </row>
    <row r="65" spans="1:8" ht="75" x14ac:dyDescent="0.25">
      <c r="A65" s="15" t="s">
        <v>20</v>
      </c>
      <c r="B65" s="16" t="s">
        <v>11</v>
      </c>
      <c r="C65" s="16" t="s">
        <v>25</v>
      </c>
      <c r="D65" s="16" t="s">
        <v>41</v>
      </c>
      <c r="E65" s="16" t="s">
        <v>21</v>
      </c>
      <c r="F65" s="6">
        <f>'4'!G51</f>
        <v>127800</v>
      </c>
      <c r="G65" s="6">
        <f>'4'!H51</f>
        <v>0</v>
      </c>
      <c r="H65" s="6">
        <f t="shared" si="0"/>
        <v>0</v>
      </c>
    </row>
    <row r="66" spans="1:8" ht="62.25" customHeight="1" x14ac:dyDescent="0.25">
      <c r="A66" s="15" t="s">
        <v>22</v>
      </c>
      <c r="B66" s="16" t="s">
        <v>11</v>
      </c>
      <c r="C66" s="16" t="s">
        <v>25</v>
      </c>
      <c r="D66" s="16" t="s">
        <v>41</v>
      </c>
      <c r="E66" s="16" t="s">
        <v>23</v>
      </c>
      <c r="F66" s="6">
        <f>'4'!G52</f>
        <v>127800</v>
      </c>
      <c r="G66" s="6">
        <f>'4'!H52</f>
        <v>0</v>
      </c>
      <c r="H66" s="6">
        <f t="shared" si="0"/>
        <v>0</v>
      </c>
    </row>
    <row r="67" spans="1:8" ht="56.25" x14ac:dyDescent="0.25">
      <c r="A67" s="12" t="s">
        <v>247</v>
      </c>
      <c r="B67" s="13" t="s">
        <v>11</v>
      </c>
      <c r="C67" s="13" t="s">
        <v>227</v>
      </c>
      <c r="D67" s="13"/>
      <c r="E67" s="13"/>
      <c r="F67" s="5">
        <f>F68+F82</f>
        <v>32775192</v>
      </c>
      <c r="G67" s="5">
        <f>G68+G82</f>
        <v>7231545.04</v>
      </c>
      <c r="H67" s="5">
        <f t="shared" si="0"/>
        <v>22.06408139424477</v>
      </c>
    </row>
    <row r="68" spans="1:8" ht="66" customHeight="1" x14ac:dyDescent="0.25">
      <c r="A68" s="15" t="s">
        <v>248</v>
      </c>
      <c r="B68" s="16" t="s">
        <v>11</v>
      </c>
      <c r="C68" s="16" t="s">
        <v>227</v>
      </c>
      <c r="D68" s="16" t="s">
        <v>249</v>
      </c>
      <c r="E68" s="16"/>
      <c r="F68" s="6">
        <f>'4'!G316</f>
        <v>6590192</v>
      </c>
      <c r="G68" s="6">
        <f>'4'!H316</f>
        <v>1556355.64</v>
      </c>
      <c r="H68" s="6">
        <f t="shared" si="0"/>
        <v>23.616241226355772</v>
      </c>
    </row>
    <row r="69" spans="1:8" ht="71.25" customHeight="1" x14ac:dyDescent="0.25">
      <c r="A69" s="15" t="s">
        <v>250</v>
      </c>
      <c r="B69" s="16" t="s">
        <v>11</v>
      </c>
      <c r="C69" s="16" t="s">
        <v>227</v>
      </c>
      <c r="D69" s="16" t="s">
        <v>251</v>
      </c>
      <c r="E69" s="16"/>
      <c r="F69" s="6">
        <f>'4'!G317</f>
        <v>3968154</v>
      </c>
      <c r="G69" s="6">
        <f>'4'!H317</f>
        <v>946502.08</v>
      </c>
      <c r="H69" s="6">
        <f t="shared" si="0"/>
        <v>23.85245330700371</v>
      </c>
    </row>
    <row r="70" spans="1:8" ht="54.75" customHeight="1" x14ac:dyDescent="0.25">
      <c r="A70" s="15" t="s">
        <v>18</v>
      </c>
      <c r="B70" s="16" t="s">
        <v>11</v>
      </c>
      <c r="C70" s="16" t="s">
        <v>227</v>
      </c>
      <c r="D70" s="16" t="s">
        <v>252</v>
      </c>
      <c r="E70" s="16"/>
      <c r="F70" s="6">
        <f>'4'!G318</f>
        <v>3968154</v>
      </c>
      <c r="G70" s="6">
        <f>'4'!H318</f>
        <v>946502.08</v>
      </c>
      <c r="H70" s="6">
        <f t="shared" si="0"/>
        <v>23.85245330700371</v>
      </c>
    </row>
    <row r="71" spans="1:8" ht="122.25" customHeight="1" x14ac:dyDescent="0.25">
      <c r="A71" s="15" t="s">
        <v>20</v>
      </c>
      <c r="B71" s="16" t="s">
        <v>11</v>
      </c>
      <c r="C71" s="16" t="s">
        <v>227</v>
      </c>
      <c r="D71" s="16" t="s">
        <v>252</v>
      </c>
      <c r="E71" s="16" t="s">
        <v>21</v>
      </c>
      <c r="F71" s="6">
        <f>'4'!G319</f>
        <v>3968154</v>
      </c>
      <c r="G71" s="6">
        <f>'4'!H319</f>
        <v>946502.08</v>
      </c>
      <c r="H71" s="6">
        <f t="shared" si="0"/>
        <v>23.85245330700371</v>
      </c>
    </row>
    <row r="72" spans="1:8" ht="50.25" customHeight="1" x14ac:dyDescent="0.25">
      <c r="A72" s="15" t="s">
        <v>22</v>
      </c>
      <c r="B72" s="16" t="s">
        <v>11</v>
      </c>
      <c r="C72" s="16" t="s">
        <v>227</v>
      </c>
      <c r="D72" s="16" t="s">
        <v>252</v>
      </c>
      <c r="E72" s="16" t="s">
        <v>23</v>
      </c>
      <c r="F72" s="6">
        <f>'4'!G320</f>
        <v>3968154</v>
      </c>
      <c r="G72" s="6">
        <f>'4'!H320</f>
        <v>946502.08</v>
      </c>
      <c r="H72" s="6">
        <f t="shared" si="0"/>
        <v>23.85245330700371</v>
      </c>
    </row>
    <row r="73" spans="1:8" ht="87.75" customHeight="1" x14ac:dyDescent="0.25">
      <c r="A73" s="15" t="s">
        <v>253</v>
      </c>
      <c r="B73" s="16" t="s">
        <v>11</v>
      </c>
      <c r="C73" s="16" t="s">
        <v>227</v>
      </c>
      <c r="D73" s="16" t="s">
        <v>254</v>
      </c>
      <c r="E73" s="16"/>
      <c r="F73" s="6">
        <f>'4'!G321</f>
        <v>2622038</v>
      </c>
      <c r="G73" s="6">
        <f>'4'!H321</f>
        <v>609853.55999999994</v>
      </c>
      <c r="H73" s="6">
        <f t="shared" ref="H73:H136" si="1">G73/F73*100</f>
        <v>23.258761314672018</v>
      </c>
    </row>
    <row r="74" spans="1:8" ht="49.5" customHeight="1" x14ac:dyDescent="0.25">
      <c r="A74" s="15" t="s">
        <v>18</v>
      </c>
      <c r="B74" s="16" t="s">
        <v>11</v>
      </c>
      <c r="C74" s="16" t="s">
        <v>227</v>
      </c>
      <c r="D74" s="16" t="s">
        <v>255</v>
      </c>
      <c r="E74" s="16"/>
      <c r="F74" s="6">
        <f>'4'!G322</f>
        <v>2457038</v>
      </c>
      <c r="G74" s="6">
        <f>'4'!H322</f>
        <v>557554.55999999994</v>
      </c>
      <c r="H74" s="6">
        <f t="shared" si="1"/>
        <v>22.692142327469089</v>
      </c>
    </row>
    <row r="75" spans="1:8" ht="90" customHeight="1" x14ac:dyDescent="0.25">
      <c r="A75" s="15" t="s">
        <v>20</v>
      </c>
      <c r="B75" s="16" t="s">
        <v>11</v>
      </c>
      <c r="C75" s="16" t="s">
        <v>227</v>
      </c>
      <c r="D75" s="16" t="s">
        <v>255</v>
      </c>
      <c r="E75" s="16" t="s">
        <v>21</v>
      </c>
      <c r="F75" s="6">
        <f>'4'!G323</f>
        <v>2368338</v>
      </c>
      <c r="G75" s="6">
        <f>'4'!H323</f>
        <v>540537.81999999995</v>
      </c>
      <c r="H75" s="6">
        <f t="shared" si="1"/>
        <v>22.823508299913271</v>
      </c>
    </row>
    <row r="76" spans="1:8" ht="56.25" customHeight="1" x14ac:dyDescent="0.25">
      <c r="A76" s="15" t="s">
        <v>22</v>
      </c>
      <c r="B76" s="16" t="s">
        <v>11</v>
      </c>
      <c r="C76" s="16" t="s">
        <v>227</v>
      </c>
      <c r="D76" s="16" t="s">
        <v>255</v>
      </c>
      <c r="E76" s="16" t="s">
        <v>23</v>
      </c>
      <c r="F76" s="6">
        <f>'4'!G324</f>
        <v>2368338</v>
      </c>
      <c r="G76" s="6">
        <f>'4'!H324</f>
        <v>540537.81999999995</v>
      </c>
      <c r="H76" s="6">
        <f t="shared" si="1"/>
        <v>22.823508299913271</v>
      </c>
    </row>
    <row r="77" spans="1:8" ht="57.75" customHeight="1" x14ac:dyDescent="0.25">
      <c r="A77" s="15" t="s">
        <v>29</v>
      </c>
      <c r="B77" s="16" t="s">
        <v>11</v>
      </c>
      <c r="C77" s="16" t="s">
        <v>227</v>
      </c>
      <c r="D77" s="16" t="s">
        <v>255</v>
      </c>
      <c r="E77" s="16" t="s">
        <v>30</v>
      </c>
      <c r="F77" s="6">
        <f>'4'!G325</f>
        <v>88700</v>
      </c>
      <c r="G77" s="6">
        <f>'4'!H325</f>
        <v>17016.740000000002</v>
      </c>
      <c r="H77" s="6">
        <f t="shared" si="1"/>
        <v>19.184599774520859</v>
      </c>
    </row>
    <row r="78" spans="1:8" ht="78.75" customHeight="1" x14ac:dyDescent="0.25">
      <c r="A78" s="15" t="s">
        <v>31</v>
      </c>
      <c r="B78" s="16" t="s">
        <v>11</v>
      </c>
      <c r="C78" s="16" t="s">
        <v>227</v>
      </c>
      <c r="D78" s="16" t="s">
        <v>255</v>
      </c>
      <c r="E78" s="16" t="s">
        <v>32</v>
      </c>
      <c r="F78" s="6">
        <f>'4'!G326</f>
        <v>88700</v>
      </c>
      <c r="G78" s="6">
        <f>'4'!H326</f>
        <v>17016.740000000002</v>
      </c>
      <c r="H78" s="6">
        <f t="shared" si="1"/>
        <v>19.184599774520859</v>
      </c>
    </row>
    <row r="79" spans="1:8" ht="131.25" x14ac:dyDescent="0.25">
      <c r="A79" s="15" t="s">
        <v>33</v>
      </c>
      <c r="B79" s="16" t="s">
        <v>11</v>
      </c>
      <c r="C79" s="16" t="s">
        <v>227</v>
      </c>
      <c r="D79" s="16" t="s">
        <v>256</v>
      </c>
      <c r="E79" s="16"/>
      <c r="F79" s="6">
        <f>'4'!G327</f>
        <v>165000</v>
      </c>
      <c r="G79" s="6">
        <f>'4'!H327</f>
        <v>52299</v>
      </c>
      <c r="H79" s="6">
        <f t="shared" si="1"/>
        <v>31.696363636363635</v>
      </c>
    </row>
    <row r="80" spans="1:8" ht="75" x14ac:dyDescent="0.25">
      <c r="A80" s="15" t="s">
        <v>20</v>
      </c>
      <c r="B80" s="16" t="s">
        <v>11</v>
      </c>
      <c r="C80" s="16" t="s">
        <v>227</v>
      </c>
      <c r="D80" s="16" t="s">
        <v>256</v>
      </c>
      <c r="E80" s="16" t="s">
        <v>21</v>
      </c>
      <c r="F80" s="6">
        <f>'4'!G328</f>
        <v>165000</v>
      </c>
      <c r="G80" s="6">
        <f>'4'!H328</f>
        <v>52299</v>
      </c>
      <c r="H80" s="6">
        <f t="shared" si="1"/>
        <v>31.696363636363635</v>
      </c>
    </row>
    <row r="81" spans="1:8" ht="70.5" customHeight="1" x14ac:dyDescent="0.25">
      <c r="A81" s="15" t="s">
        <v>22</v>
      </c>
      <c r="B81" s="16" t="s">
        <v>11</v>
      </c>
      <c r="C81" s="16" t="s">
        <v>227</v>
      </c>
      <c r="D81" s="16" t="s">
        <v>256</v>
      </c>
      <c r="E81" s="16" t="s">
        <v>23</v>
      </c>
      <c r="F81" s="6">
        <f>'4'!G329</f>
        <v>165000</v>
      </c>
      <c r="G81" s="6">
        <f>'4'!H329</f>
        <v>52299</v>
      </c>
      <c r="H81" s="6">
        <f t="shared" si="1"/>
        <v>31.696363636363635</v>
      </c>
    </row>
    <row r="82" spans="1:8" ht="69" customHeight="1" x14ac:dyDescent="0.25">
      <c r="A82" s="15" t="s">
        <v>14</v>
      </c>
      <c r="B82" s="16" t="s">
        <v>11</v>
      </c>
      <c r="C82" s="16" t="s">
        <v>227</v>
      </c>
      <c r="D82" s="16" t="s">
        <v>15</v>
      </c>
      <c r="E82" s="16"/>
      <c r="F82" s="6">
        <f>'4'!G333</f>
        <v>26185000</v>
      </c>
      <c r="G82" s="6">
        <f>'4'!H333</f>
        <v>5675189.4000000004</v>
      </c>
      <c r="H82" s="6">
        <f t="shared" si="1"/>
        <v>21.673436700400995</v>
      </c>
    </row>
    <row r="83" spans="1:8" ht="34.5" customHeight="1" x14ac:dyDescent="0.25">
      <c r="A83" s="15" t="s">
        <v>26</v>
      </c>
      <c r="B83" s="16" t="s">
        <v>11</v>
      </c>
      <c r="C83" s="16" t="s">
        <v>227</v>
      </c>
      <c r="D83" s="16" t="s">
        <v>27</v>
      </c>
      <c r="E83" s="16"/>
      <c r="F83" s="6">
        <f>'4'!G334</f>
        <v>26185000</v>
      </c>
      <c r="G83" s="6">
        <f>'4'!H334</f>
        <v>5675189.4000000004</v>
      </c>
      <c r="H83" s="6">
        <f t="shared" si="1"/>
        <v>21.673436700400995</v>
      </c>
    </row>
    <row r="84" spans="1:8" ht="50.25" customHeight="1" x14ac:dyDescent="0.25">
      <c r="A84" s="15" t="s">
        <v>18</v>
      </c>
      <c r="B84" s="16" t="s">
        <v>11</v>
      </c>
      <c r="C84" s="16" t="s">
        <v>227</v>
      </c>
      <c r="D84" s="16" t="s">
        <v>28</v>
      </c>
      <c r="E84" s="16"/>
      <c r="F84" s="6">
        <f>'4'!G335</f>
        <v>25785000</v>
      </c>
      <c r="G84" s="6">
        <f>'4'!H335</f>
        <v>5563077.4000000004</v>
      </c>
      <c r="H84" s="6">
        <f t="shared" si="1"/>
        <v>21.574859026565836</v>
      </c>
    </row>
    <row r="85" spans="1:8" ht="75" x14ac:dyDescent="0.25">
      <c r="A85" s="15" t="s">
        <v>20</v>
      </c>
      <c r="B85" s="16" t="s">
        <v>11</v>
      </c>
      <c r="C85" s="16" t="s">
        <v>227</v>
      </c>
      <c r="D85" s="16" t="s">
        <v>28</v>
      </c>
      <c r="E85" s="16" t="s">
        <v>21</v>
      </c>
      <c r="F85" s="6">
        <f>'4'!G336</f>
        <v>24797700</v>
      </c>
      <c r="G85" s="6">
        <f>'4'!H336</f>
        <v>5272014.67</v>
      </c>
      <c r="H85" s="6">
        <f t="shared" si="1"/>
        <v>21.260095371748186</v>
      </c>
    </row>
    <row r="86" spans="1:8" ht="51.75" customHeight="1" x14ac:dyDescent="0.25">
      <c r="A86" s="15" t="s">
        <v>22</v>
      </c>
      <c r="B86" s="16" t="s">
        <v>11</v>
      </c>
      <c r="C86" s="16" t="s">
        <v>227</v>
      </c>
      <c r="D86" s="16" t="s">
        <v>28</v>
      </c>
      <c r="E86" s="16" t="s">
        <v>23</v>
      </c>
      <c r="F86" s="6">
        <f>'4'!G337</f>
        <v>24797700</v>
      </c>
      <c r="G86" s="6">
        <f>'4'!H337</f>
        <v>5272014.67</v>
      </c>
      <c r="H86" s="6">
        <f t="shared" si="1"/>
        <v>21.260095371748186</v>
      </c>
    </row>
    <row r="87" spans="1:8" ht="70.5" customHeight="1" x14ac:dyDescent="0.25">
      <c r="A87" s="15" t="s">
        <v>29</v>
      </c>
      <c r="B87" s="16" t="s">
        <v>11</v>
      </c>
      <c r="C87" s="16" t="s">
        <v>227</v>
      </c>
      <c r="D87" s="16" t="s">
        <v>28</v>
      </c>
      <c r="E87" s="16" t="s">
        <v>30</v>
      </c>
      <c r="F87" s="6">
        <f>'4'!G338</f>
        <v>987300</v>
      </c>
      <c r="G87" s="6">
        <f>'4'!H338</f>
        <v>291062.73</v>
      </c>
      <c r="H87" s="6">
        <f t="shared" si="1"/>
        <v>29.480677605591005</v>
      </c>
    </row>
    <row r="88" spans="1:8" ht="70.5" customHeight="1" x14ac:dyDescent="0.25">
      <c r="A88" s="15" t="s">
        <v>31</v>
      </c>
      <c r="B88" s="16" t="s">
        <v>11</v>
      </c>
      <c r="C88" s="16" t="s">
        <v>227</v>
      </c>
      <c r="D88" s="16" t="s">
        <v>28</v>
      </c>
      <c r="E88" s="16" t="s">
        <v>32</v>
      </c>
      <c r="F88" s="6">
        <f>'4'!G339</f>
        <v>987300</v>
      </c>
      <c r="G88" s="6">
        <f>'4'!H339</f>
        <v>291062.73</v>
      </c>
      <c r="H88" s="6">
        <f t="shared" si="1"/>
        <v>29.480677605591005</v>
      </c>
    </row>
    <row r="89" spans="1:8" ht="169.5" customHeight="1" x14ac:dyDescent="0.25">
      <c r="A89" s="15" t="s">
        <v>33</v>
      </c>
      <c r="B89" s="16" t="s">
        <v>11</v>
      </c>
      <c r="C89" s="16" t="s">
        <v>227</v>
      </c>
      <c r="D89" s="16" t="s">
        <v>34</v>
      </c>
      <c r="E89" s="16"/>
      <c r="F89" s="6">
        <f>'4'!G340</f>
        <v>400000</v>
      </c>
      <c r="G89" s="6">
        <f>'4'!H340</f>
        <v>112112</v>
      </c>
      <c r="H89" s="6">
        <f t="shared" si="1"/>
        <v>28.027999999999999</v>
      </c>
    </row>
    <row r="90" spans="1:8" ht="90.75" customHeight="1" x14ac:dyDescent="0.25">
      <c r="A90" s="15" t="s">
        <v>20</v>
      </c>
      <c r="B90" s="16" t="s">
        <v>11</v>
      </c>
      <c r="C90" s="16" t="s">
        <v>227</v>
      </c>
      <c r="D90" s="16" t="s">
        <v>34</v>
      </c>
      <c r="E90" s="16" t="s">
        <v>21</v>
      </c>
      <c r="F90" s="6">
        <f>'4'!G341</f>
        <v>400000</v>
      </c>
      <c r="G90" s="6">
        <f>'4'!H341</f>
        <v>112112</v>
      </c>
      <c r="H90" s="6">
        <f t="shared" si="1"/>
        <v>28.027999999999999</v>
      </c>
    </row>
    <row r="91" spans="1:8" ht="48" customHeight="1" x14ac:dyDescent="0.25">
      <c r="A91" s="15" t="s">
        <v>22</v>
      </c>
      <c r="B91" s="16" t="s">
        <v>11</v>
      </c>
      <c r="C91" s="16" t="s">
        <v>227</v>
      </c>
      <c r="D91" s="16" t="s">
        <v>34</v>
      </c>
      <c r="E91" s="16" t="s">
        <v>23</v>
      </c>
      <c r="F91" s="6">
        <f>'4'!G342</f>
        <v>400000</v>
      </c>
      <c r="G91" s="6">
        <f>'4'!H342</f>
        <v>112112</v>
      </c>
      <c r="H91" s="6">
        <f t="shared" si="1"/>
        <v>28.027999999999999</v>
      </c>
    </row>
    <row r="92" spans="1:8" ht="18.75" x14ac:dyDescent="0.25">
      <c r="A92" s="12" t="s">
        <v>42</v>
      </c>
      <c r="B92" s="13" t="s">
        <v>11</v>
      </c>
      <c r="C92" s="13" t="s">
        <v>43</v>
      </c>
      <c r="D92" s="13"/>
      <c r="E92" s="13"/>
      <c r="F92" s="5">
        <f>'4'!G53</f>
        <v>1138776</v>
      </c>
      <c r="G92" s="5">
        <f>'4'!H53</f>
        <v>0</v>
      </c>
      <c r="H92" s="5">
        <f t="shared" si="1"/>
        <v>0</v>
      </c>
    </row>
    <row r="93" spans="1:8" ht="34.5" customHeight="1" x14ac:dyDescent="0.25">
      <c r="A93" s="15" t="s">
        <v>44</v>
      </c>
      <c r="B93" s="16" t="s">
        <v>11</v>
      </c>
      <c r="C93" s="16" t="s">
        <v>43</v>
      </c>
      <c r="D93" s="16" t="s">
        <v>45</v>
      </c>
      <c r="E93" s="16"/>
      <c r="F93" s="6">
        <f>'4'!G54</f>
        <v>1138776</v>
      </c>
      <c r="G93" s="6">
        <f>'4'!H54</f>
        <v>0</v>
      </c>
      <c r="H93" s="6">
        <f t="shared" si="1"/>
        <v>0</v>
      </c>
    </row>
    <row r="94" spans="1:8" ht="34.5" customHeight="1" x14ac:dyDescent="0.25">
      <c r="A94" s="15" t="s">
        <v>46</v>
      </c>
      <c r="B94" s="16" t="s">
        <v>11</v>
      </c>
      <c r="C94" s="16" t="s">
        <v>43</v>
      </c>
      <c r="D94" s="16" t="s">
        <v>47</v>
      </c>
      <c r="E94" s="16"/>
      <c r="F94" s="6">
        <f>'4'!G55</f>
        <v>1138776</v>
      </c>
      <c r="G94" s="6">
        <f>'4'!H55</f>
        <v>0</v>
      </c>
      <c r="H94" s="6">
        <f t="shared" si="1"/>
        <v>0</v>
      </c>
    </row>
    <row r="95" spans="1:8" ht="49.5" customHeight="1" x14ac:dyDescent="0.25">
      <c r="A95" s="15" t="s">
        <v>48</v>
      </c>
      <c r="B95" s="16" t="s">
        <v>11</v>
      </c>
      <c r="C95" s="16" t="s">
        <v>43</v>
      </c>
      <c r="D95" s="16" t="s">
        <v>49</v>
      </c>
      <c r="E95" s="16"/>
      <c r="F95" s="6">
        <f>'4'!G56</f>
        <v>1138776</v>
      </c>
      <c r="G95" s="6">
        <f>'4'!H56</f>
        <v>0</v>
      </c>
      <c r="H95" s="6">
        <f t="shared" si="1"/>
        <v>0</v>
      </c>
    </row>
    <row r="96" spans="1:8" ht="40.5" customHeight="1" x14ac:dyDescent="0.25">
      <c r="A96" s="15" t="s">
        <v>50</v>
      </c>
      <c r="B96" s="16" t="s">
        <v>11</v>
      </c>
      <c r="C96" s="16" t="s">
        <v>43</v>
      </c>
      <c r="D96" s="16" t="s">
        <v>49</v>
      </c>
      <c r="E96" s="16" t="s">
        <v>51</v>
      </c>
      <c r="F96" s="6">
        <f>'4'!G57</f>
        <v>1138776</v>
      </c>
      <c r="G96" s="6">
        <f>'4'!H57</f>
        <v>0</v>
      </c>
      <c r="H96" s="6">
        <f t="shared" si="1"/>
        <v>0</v>
      </c>
    </row>
    <row r="97" spans="1:8" ht="30.75" customHeight="1" x14ac:dyDescent="0.25">
      <c r="A97" s="15" t="s">
        <v>52</v>
      </c>
      <c r="B97" s="16" t="s">
        <v>11</v>
      </c>
      <c r="C97" s="16" t="s">
        <v>43</v>
      </c>
      <c r="D97" s="16" t="s">
        <v>49</v>
      </c>
      <c r="E97" s="16" t="s">
        <v>53</v>
      </c>
      <c r="F97" s="6">
        <f>'4'!G58</f>
        <v>1138776</v>
      </c>
      <c r="G97" s="6">
        <f>'4'!H58</f>
        <v>0</v>
      </c>
      <c r="H97" s="6">
        <f t="shared" si="1"/>
        <v>0</v>
      </c>
    </row>
    <row r="98" spans="1:8" ht="30.75" customHeight="1" x14ac:dyDescent="0.25">
      <c r="A98" s="12" t="s">
        <v>54</v>
      </c>
      <c r="B98" s="13" t="s">
        <v>11</v>
      </c>
      <c r="C98" s="13" t="s">
        <v>55</v>
      </c>
      <c r="D98" s="13"/>
      <c r="E98" s="13"/>
      <c r="F98" s="5">
        <f>'4'!G59</f>
        <v>150000</v>
      </c>
      <c r="G98" s="5">
        <f>'4'!H59</f>
        <v>0</v>
      </c>
      <c r="H98" s="6">
        <f t="shared" si="1"/>
        <v>0</v>
      </c>
    </row>
    <row r="99" spans="1:8" ht="30.75" customHeight="1" x14ac:dyDescent="0.25">
      <c r="A99" s="15" t="s">
        <v>44</v>
      </c>
      <c r="B99" s="16" t="s">
        <v>11</v>
      </c>
      <c r="C99" s="16" t="s">
        <v>55</v>
      </c>
      <c r="D99" s="16" t="s">
        <v>45</v>
      </c>
      <c r="E99" s="16"/>
      <c r="F99" s="6">
        <f>'4'!G60</f>
        <v>150000</v>
      </c>
      <c r="G99" s="6">
        <f>'4'!H60</f>
        <v>0</v>
      </c>
      <c r="H99" s="6">
        <f t="shared" si="1"/>
        <v>0</v>
      </c>
    </row>
    <row r="100" spans="1:8" ht="30.75" customHeight="1" x14ac:dyDescent="0.25">
      <c r="A100" s="15" t="s">
        <v>54</v>
      </c>
      <c r="B100" s="16" t="s">
        <v>11</v>
      </c>
      <c r="C100" s="16" t="s">
        <v>55</v>
      </c>
      <c r="D100" s="16" t="s">
        <v>56</v>
      </c>
      <c r="E100" s="16"/>
      <c r="F100" s="6">
        <f>'4'!G61</f>
        <v>150000</v>
      </c>
      <c r="G100" s="6">
        <f>'4'!H61</f>
        <v>0</v>
      </c>
      <c r="H100" s="6">
        <f t="shared" si="1"/>
        <v>0</v>
      </c>
    </row>
    <row r="101" spans="1:8" ht="63" customHeight="1" x14ac:dyDescent="0.25">
      <c r="A101" s="15" t="s">
        <v>57</v>
      </c>
      <c r="B101" s="16" t="s">
        <v>11</v>
      </c>
      <c r="C101" s="16" t="s">
        <v>55</v>
      </c>
      <c r="D101" s="16" t="s">
        <v>58</v>
      </c>
      <c r="E101" s="16"/>
      <c r="F101" s="6">
        <f>'4'!G62</f>
        <v>150000</v>
      </c>
      <c r="G101" s="6">
        <f>'4'!H62</f>
        <v>0</v>
      </c>
      <c r="H101" s="6">
        <f t="shared" si="1"/>
        <v>0</v>
      </c>
    </row>
    <row r="102" spans="1:8" ht="35.25" customHeight="1" x14ac:dyDescent="0.25">
      <c r="A102" s="15" t="s">
        <v>50</v>
      </c>
      <c r="B102" s="16" t="s">
        <v>11</v>
      </c>
      <c r="C102" s="16" t="s">
        <v>55</v>
      </c>
      <c r="D102" s="16" t="s">
        <v>58</v>
      </c>
      <c r="E102" s="16" t="s">
        <v>51</v>
      </c>
      <c r="F102" s="6">
        <f>'4'!G63</f>
        <v>150000</v>
      </c>
      <c r="G102" s="6">
        <f>'4'!H63</f>
        <v>0</v>
      </c>
      <c r="H102" s="6">
        <f t="shared" si="1"/>
        <v>0</v>
      </c>
    </row>
    <row r="103" spans="1:8" ht="35.25" customHeight="1" x14ac:dyDescent="0.25">
      <c r="A103" s="15" t="s">
        <v>59</v>
      </c>
      <c r="B103" s="16" t="s">
        <v>11</v>
      </c>
      <c r="C103" s="16" t="s">
        <v>55</v>
      </c>
      <c r="D103" s="16" t="s">
        <v>58</v>
      </c>
      <c r="E103" s="16" t="s">
        <v>60</v>
      </c>
      <c r="F103" s="6">
        <f>'4'!G64</f>
        <v>150000</v>
      </c>
      <c r="G103" s="6">
        <f>'4'!H64</f>
        <v>0</v>
      </c>
      <c r="H103" s="6">
        <f t="shared" si="1"/>
        <v>0</v>
      </c>
    </row>
    <row r="104" spans="1:8" ht="36" customHeight="1" x14ac:dyDescent="0.25">
      <c r="A104" s="12" t="s">
        <v>61</v>
      </c>
      <c r="B104" s="13" t="s">
        <v>11</v>
      </c>
      <c r="C104" s="13" t="s">
        <v>62</v>
      </c>
      <c r="D104" s="13"/>
      <c r="E104" s="13"/>
      <c r="F104" s="5">
        <f>'4'!G65+'4'!G352+'4'!G789</f>
        <v>131752663.03</v>
      </c>
      <c r="G104" s="5">
        <f>'4'!H65+'4'!H352+'4'!H789</f>
        <v>23999530.899999999</v>
      </c>
      <c r="H104" s="5">
        <f t="shared" si="1"/>
        <v>18.215594545163249</v>
      </c>
    </row>
    <row r="105" spans="1:8" ht="75" x14ac:dyDescent="0.25">
      <c r="A105" s="15" t="s">
        <v>600</v>
      </c>
      <c r="B105" s="16" t="s">
        <v>11</v>
      </c>
      <c r="C105" s="16" t="s">
        <v>62</v>
      </c>
      <c r="D105" s="16" t="s">
        <v>63</v>
      </c>
      <c r="E105" s="16"/>
      <c r="F105" s="6">
        <f>'4'!G66</f>
        <v>76962313</v>
      </c>
      <c r="G105" s="6">
        <f>'4'!H66</f>
        <v>14323959.439999999</v>
      </c>
      <c r="H105" s="6">
        <f t="shared" si="1"/>
        <v>18.611654044233312</v>
      </c>
    </row>
    <row r="106" spans="1:8" ht="75.75" customHeight="1" x14ac:dyDescent="0.25">
      <c r="A106" s="15" t="s">
        <v>601</v>
      </c>
      <c r="B106" s="16" t="s">
        <v>11</v>
      </c>
      <c r="C106" s="16" t="s">
        <v>62</v>
      </c>
      <c r="D106" s="16" t="s">
        <v>64</v>
      </c>
      <c r="E106" s="16"/>
      <c r="F106" s="6">
        <f>'4'!G67</f>
        <v>76962313</v>
      </c>
      <c r="G106" s="6">
        <f>'4'!H67</f>
        <v>14323959.439999999</v>
      </c>
      <c r="H106" s="6">
        <f t="shared" si="1"/>
        <v>18.611654044233312</v>
      </c>
    </row>
    <row r="107" spans="1:8" ht="87" customHeight="1" x14ac:dyDescent="0.25">
      <c r="A107" s="15" t="s">
        <v>65</v>
      </c>
      <c r="B107" s="16" t="s">
        <v>11</v>
      </c>
      <c r="C107" s="16" t="s">
        <v>62</v>
      </c>
      <c r="D107" s="16" t="s">
        <v>66</v>
      </c>
      <c r="E107" s="16"/>
      <c r="F107" s="6">
        <f>'4'!G68</f>
        <v>76062313</v>
      </c>
      <c r="G107" s="6">
        <f>'4'!H68</f>
        <v>14323959.439999999</v>
      </c>
      <c r="H107" s="6">
        <f t="shared" si="1"/>
        <v>18.831874649933404</v>
      </c>
    </row>
    <row r="108" spans="1:8" ht="88.5" customHeight="1" x14ac:dyDescent="0.25">
      <c r="A108" s="15" t="s">
        <v>20</v>
      </c>
      <c r="B108" s="16" t="s">
        <v>11</v>
      </c>
      <c r="C108" s="16" t="s">
        <v>62</v>
      </c>
      <c r="D108" s="16" t="s">
        <v>66</v>
      </c>
      <c r="E108" s="16" t="s">
        <v>21</v>
      </c>
      <c r="F108" s="6">
        <f>'4'!G69</f>
        <v>60790297</v>
      </c>
      <c r="G108" s="6">
        <f>'4'!H69</f>
        <v>12095456.24</v>
      </c>
      <c r="H108" s="6">
        <f t="shared" si="1"/>
        <v>19.897017841515069</v>
      </c>
    </row>
    <row r="109" spans="1:8" ht="49.5" customHeight="1" x14ac:dyDescent="0.25">
      <c r="A109" s="15" t="s">
        <v>67</v>
      </c>
      <c r="B109" s="16" t="s">
        <v>11</v>
      </c>
      <c r="C109" s="16" t="s">
        <v>62</v>
      </c>
      <c r="D109" s="16" t="s">
        <v>66</v>
      </c>
      <c r="E109" s="16" t="s">
        <v>68</v>
      </c>
      <c r="F109" s="6">
        <f>'4'!G70</f>
        <v>60790297</v>
      </c>
      <c r="G109" s="6">
        <f>'4'!H70</f>
        <v>12095456.24</v>
      </c>
      <c r="H109" s="6">
        <f t="shared" si="1"/>
        <v>19.897017841515069</v>
      </c>
    </row>
    <row r="110" spans="1:8" ht="60" customHeight="1" x14ac:dyDescent="0.25">
      <c r="A110" s="15" t="s">
        <v>29</v>
      </c>
      <c r="B110" s="16" t="s">
        <v>11</v>
      </c>
      <c r="C110" s="16" t="s">
        <v>62</v>
      </c>
      <c r="D110" s="16" t="s">
        <v>66</v>
      </c>
      <c r="E110" s="16" t="s">
        <v>30</v>
      </c>
      <c r="F110" s="6">
        <f>'4'!G71</f>
        <v>14024746</v>
      </c>
      <c r="G110" s="6">
        <f>'4'!H71</f>
        <v>2073098.2</v>
      </c>
      <c r="H110" s="6">
        <f t="shared" si="1"/>
        <v>14.781716545882542</v>
      </c>
    </row>
    <row r="111" spans="1:8" ht="63.75" customHeight="1" x14ac:dyDescent="0.25">
      <c r="A111" s="15" t="s">
        <v>31</v>
      </c>
      <c r="B111" s="16" t="s">
        <v>11</v>
      </c>
      <c r="C111" s="16" t="s">
        <v>62</v>
      </c>
      <c r="D111" s="16" t="s">
        <v>66</v>
      </c>
      <c r="E111" s="16" t="s">
        <v>32</v>
      </c>
      <c r="F111" s="6">
        <f>'4'!G72</f>
        <v>14024746</v>
      </c>
      <c r="G111" s="6">
        <f>'4'!H72</f>
        <v>2073098.2</v>
      </c>
      <c r="H111" s="6">
        <f t="shared" si="1"/>
        <v>14.781716545882542</v>
      </c>
    </row>
    <row r="112" spans="1:8" ht="36.75" customHeight="1" x14ac:dyDescent="0.25">
      <c r="A112" s="15" t="s">
        <v>50</v>
      </c>
      <c r="B112" s="16" t="s">
        <v>11</v>
      </c>
      <c r="C112" s="16" t="s">
        <v>62</v>
      </c>
      <c r="D112" s="16" t="s">
        <v>66</v>
      </c>
      <c r="E112" s="16" t="s">
        <v>51</v>
      </c>
      <c r="F112" s="6">
        <f>'4'!G73</f>
        <v>1247270</v>
      </c>
      <c r="G112" s="6">
        <f>'4'!H73</f>
        <v>155405</v>
      </c>
      <c r="H112" s="6">
        <f t="shared" si="1"/>
        <v>12.459611792154064</v>
      </c>
    </row>
    <row r="113" spans="1:8" ht="36.75" customHeight="1" x14ac:dyDescent="0.25">
      <c r="A113" s="15" t="s">
        <v>69</v>
      </c>
      <c r="B113" s="16" t="s">
        <v>11</v>
      </c>
      <c r="C113" s="16" t="s">
        <v>62</v>
      </c>
      <c r="D113" s="16" t="s">
        <v>66</v>
      </c>
      <c r="E113" s="16" t="s">
        <v>70</v>
      </c>
      <c r="F113" s="6">
        <f>'4'!G74</f>
        <v>1247270</v>
      </c>
      <c r="G113" s="6">
        <f>'4'!H74</f>
        <v>155405</v>
      </c>
      <c r="H113" s="6">
        <f t="shared" si="1"/>
        <v>12.459611792154064</v>
      </c>
    </row>
    <row r="114" spans="1:8" ht="159.75" customHeight="1" x14ac:dyDescent="0.25">
      <c r="A114" s="15" t="s">
        <v>33</v>
      </c>
      <c r="B114" s="16" t="s">
        <v>11</v>
      </c>
      <c r="C114" s="16" t="s">
        <v>62</v>
      </c>
      <c r="D114" s="16" t="s">
        <v>71</v>
      </c>
      <c r="E114" s="16"/>
      <c r="F114" s="6">
        <f>'4'!G75</f>
        <v>900000</v>
      </c>
      <c r="G114" s="6">
        <f>'4'!H75</f>
        <v>0</v>
      </c>
      <c r="H114" s="6">
        <f t="shared" si="1"/>
        <v>0</v>
      </c>
    </row>
    <row r="115" spans="1:8" ht="87.75" customHeight="1" x14ac:dyDescent="0.25">
      <c r="A115" s="15" t="s">
        <v>20</v>
      </c>
      <c r="B115" s="16" t="s">
        <v>11</v>
      </c>
      <c r="C115" s="16" t="s">
        <v>62</v>
      </c>
      <c r="D115" s="16" t="s">
        <v>71</v>
      </c>
      <c r="E115" s="16" t="s">
        <v>21</v>
      </c>
      <c r="F115" s="6">
        <f>'4'!G76</f>
        <v>900000</v>
      </c>
      <c r="G115" s="6">
        <f>'4'!H76</f>
        <v>0</v>
      </c>
      <c r="H115" s="6">
        <f t="shared" si="1"/>
        <v>0</v>
      </c>
    </row>
    <row r="116" spans="1:8" ht="48" customHeight="1" x14ac:dyDescent="0.25">
      <c r="A116" s="15" t="s">
        <v>67</v>
      </c>
      <c r="B116" s="16" t="s">
        <v>11</v>
      </c>
      <c r="C116" s="16" t="s">
        <v>62</v>
      </c>
      <c r="D116" s="16" t="s">
        <v>71</v>
      </c>
      <c r="E116" s="16" t="s">
        <v>68</v>
      </c>
      <c r="F116" s="6">
        <f>'4'!G77</f>
        <v>900000</v>
      </c>
      <c r="G116" s="6">
        <f>'4'!H77</f>
        <v>0</v>
      </c>
      <c r="H116" s="6">
        <f t="shared" si="1"/>
        <v>0</v>
      </c>
    </row>
    <row r="117" spans="1:8" ht="37.5" hidden="1" x14ac:dyDescent="0.25">
      <c r="A117" s="15" t="s">
        <v>29</v>
      </c>
      <c r="B117" s="16" t="s">
        <v>11</v>
      </c>
      <c r="C117" s="16" t="s">
        <v>62</v>
      </c>
      <c r="D117" s="16" t="s">
        <v>71</v>
      </c>
      <c r="E117" s="16" t="s">
        <v>30</v>
      </c>
      <c r="F117" s="6">
        <f>'4'!G78</f>
        <v>0</v>
      </c>
      <c r="G117" s="6">
        <f>'4'!H78</f>
        <v>0</v>
      </c>
      <c r="H117" s="6" t="e">
        <f t="shared" si="1"/>
        <v>#DIV/0!</v>
      </c>
    </row>
    <row r="118" spans="1:8" ht="56.25" hidden="1" x14ac:dyDescent="0.25">
      <c r="A118" s="32" t="s">
        <v>31</v>
      </c>
      <c r="B118" s="33" t="s">
        <v>11</v>
      </c>
      <c r="C118" s="33" t="s">
        <v>62</v>
      </c>
      <c r="D118" s="33" t="s">
        <v>71</v>
      </c>
      <c r="E118" s="33" t="s">
        <v>32</v>
      </c>
      <c r="F118" s="6">
        <f>'4'!G79</f>
        <v>0</v>
      </c>
      <c r="G118" s="30">
        <f>'4'!H79</f>
        <v>0</v>
      </c>
      <c r="H118" s="6" t="e">
        <f t="shared" si="1"/>
        <v>#DIV/0!</v>
      </c>
    </row>
    <row r="119" spans="1:8" ht="72" customHeight="1" x14ac:dyDescent="0.25">
      <c r="A119" s="15" t="s">
        <v>635</v>
      </c>
      <c r="B119" s="16" t="s">
        <v>11</v>
      </c>
      <c r="C119" s="16" t="s">
        <v>62</v>
      </c>
      <c r="D119" s="16" t="s">
        <v>270</v>
      </c>
      <c r="E119" s="16"/>
      <c r="F119" s="6">
        <f>'4'!G353</f>
        <v>712600</v>
      </c>
      <c r="G119" s="6">
        <f>'4'!H353</f>
        <v>170605</v>
      </c>
      <c r="H119" s="6">
        <f t="shared" si="1"/>
        <v>23.941201234914399</v>
      </c>
    </row>
    <row r="120" spans="1:8" ht="90.75" customHeight="1" x14ac:dyDescent="0.25">
      <c r="A120" s="15" t="s">
        <v>636</v>
      </c>
      <c r="B120" s="16" t="s">
        <v>11</v>
      </c>
      <c r="C120" s="16" t="s">
        <v>62</v>
      </c>
      <c r="D120" s="16" t="s">
        <v>271</v>
      </c>
      <c r="E120" s="16"/>
      <c r="F120" s="6">
        <f>'4'!G354</f>
        <v>482600</v>
      </c>
      <c r="G120" s="6">
        <f>'4'!H354</f>
        <v>112000</v>
      </c>
      <c r="H120" s="6">
        <f t="shared" si="1"/>
        <v>23.207625362619147</v>
      </c>
    </row>
    <row r="121" spans="1:8" ht="108" customHeight="1" x14ac:dyDescent="0.25">
      <c r="A121" s="15" t="s">
        <v>637</v>
      </c>
      <c r="B121" s="16" t="s">
        <v>11</v>
      </c>
      <c r="C121" s="16" t="s">
        <v>62</v>
      </c>
      <c r="D121" s="16" t="s">
        <v>272</v>
      </c>
      <c r="E121" s="16"/>
      <c r="F121" s="6">
        <f>'4'!G355</f>
        <v>482600</v>
      </c>
      <c r="G121" s="6">
        <f>'4'!H355</f>
        <v>112000</v>
      </c>
      <c r="H121" s="6">
        <f t="shared" si="1"/>
        <v>23.207625362619147</v>
      </c>
    </row>
    <row r="122" spans="1:8" ht="50.25" customHeight="1" x14ac:dyDescent="0.25">
      <c r="A122" s="15" t="s">
        <v>29</v>
      </c>
      <c r="B122" s="16" t="s">
        <v>11</v>
      </c>
      <c r="C122" s="16" t="s">
        <v>62</v>
      </c>
      <c r="D122" s="16" t="s">
        <v>272</v>
      </c>
      <c r="E122" s="16" t="s">
        <v>30</v>
      </c>
      <c r="F122" s="6">
        <f>'4'!G356</f>
        <v>482600</v>
      </c>
      <c r="G122" s="6">
        <f>'4'!H356</f>
        <v>112000</v>
      </c>
      <c r="H122" s="6">
        <f t="shared" si="1"/>
        <v>23.207625362619147</v>
      </c>
    </row>
    <row r="123" spans="1:8" ht="64.5" customHeight="1" x14ac:dyDescent="0.25">
      <c r="A123" s="15" t="s">
        <v>31</v>
      </c>
      <c r="B123" s="16" t="s">
        <v>11</v>
      </c>
      <c r="C123" s="16" t="s">
        <v>62</v>
      </c>
      <c r="D123" s="16" t="s">
        <v>272</v>
      </c>
      <c r="E123" s="16" t="s">
        <v>32</v>
      </c>
      <c r="F123" s="6">
        <f>'4'!G357</f>
        <v>482600</v>
      </c>
      <c r="G123" s="6">
        <f>'4'!H357</f>
        <v>112000</v>
      </c>
      <c r="H123" s="6">
        <f t="shared" si="1"/>
        <v>23.207625362619147</v>
      </c>
    </row>
    <row r="124" spans="1:8" ht="111.75" customHeight="1" x14ac:dyDescent="0.25">
      <c r="A124" s="15" t="s">
        <v>638</v>
      </c>
      <c r="B124" s="16" t="s">
        <v>11</v>
      </c>
      <c r="C124" s="16" t="s">
        <v>62</v>
      </c>
      <c r="D124" s="16" t="s">
        <v>273</v>
      </c>
      <c r="E124" s="16"/>
      <c r="F124" s="6">
        <f>'4'!G358</f>
        <v>230000</v>
      </c>
      <c r="G124" s="6">
        <f>'4'!H358</f>
        <v>58605</v>
      </c>
      <c r="H124" s="6">
        <f t="shared" si="1"/>
        <v>25.480434782608697</v>
      </c>
    </row>
    <row r="125" spans="1:8" ht="56.25" x14ac:dyDescent="0.25">
      <c r="A125" s="15" t="s">
        <v>639</v>
      </c>
      <c r="B125" s="16" t="s">
        <v>11</v>
      </c>
      <c r="C125" s="16" t="s">
        <v>62</v>
      </c>
      <c r="D125" s="16" t="s">
        <v>274</v>
      </c>
      <c r="E125" s="16"/>
      <c r="F125" s="6">
        <f>'4'!G359</f>
        <v>230000</v>
      </c>
      <c r="G125" s="6">
        <f>'4'!H359</f>
        <v>58605</v>
      </c>
      <c r="H125" s="6">
        <f t="shared" si="1"/>
        <v>25.480434782608697</v>
      </c>
    </row>
    <row r="126" spans="1:8" ht="47.25" customHeight="1" x14ac:dyDescent="0.25">
      <c r="A126" s="15" t="s">
        <v>29</v>
      </c>
      <c r="B126" s="16" t="s">
        <v>11</v>
      </c>
      <c r="C126" s="16" t="s">
        <v>62</v>
      </c>
      <c r="D126" s="16" t="s">
        <v>274</v>
      </c>
      <c r="E126" s="16" t="s">
        <v>30</v>
      </c>
      <c r="F126" s="6">
        <f>'4'!G360</f>
        <v>230000</v>
      </c>
      <c r="G126" s="6">
        <f>'4'!H360</f>
        <v>58605</v>
      </c>
      <c r="H126" s="6">
        <f t="shared" si="1"/>
        <v>25.480434782608697</v>
      </c>
    </row>
    <row r="127" spans="1:8" ht="81.75" customHeight="1" x14ac:dyDescent="0.25">
      <c r="A127" s="15" t="s">
        <v>31</v>
      </c>
      <c r="B127" s="16" t="s">
        <v>11</v>
      </c>
      <c r="C127" s="16" t="s">
        <v>62</v>
      </c>
      <c r="D127" s="16" t="s">
        <v>274</v>
      </c>
      <c r="E127" s="16" t="s">
        <v>32</v>
      </c>
      <c r="F127" s="6">
        <f>'4'!G361</f>
        <v>230000</v>
      </c>
      <c r="G127" s="6">
        <f>'4'!H361</f>
        <v>58605</v>
      </c>
      <c r="H127" s="6">
        <f t="shared" si="1"/>
        <v>25.480434782608697</v>
      </c>
    </row>
    <row r="128" spans="1:8" ht="40.5" customHeight="1" x14ac:dyDescent="0.25">
      <c r="A128" s="15" t="s">
        <v>44</v>
      </c>
      <c r="B128" s="16" t="s">
        <v>11</v>
      </c>
      <c r="C128" s="16" t="s">
        <v>62</v>
      </c>
      <c r="D128" s="16" t="s">
        <v>45</v>
      </c>
      <c r="E128" s="16"/>
      <c r="F128" s="6">
        <f>'4'!G80+'4'!G362</f>
        <v>227770</v>
      </c>
      <c r="G128" s="6">
        <f>'4'!H80</f>
        <v>2741.09</v>
      </c>
      <c r="H128" s="6">
        <f t="shared" si="1"/>
        <v>1.2034464591473857</v>
      </c>
    </row>
    <row r="129" spans="1:8" ht="99" customHeight="1" x14ac:dyDescent="0.25">
      <c r="A129" s="15" t="s">
        <v>72</v>
      </c>
      <c r="B129" s="16" t="s">
        <v>11</v>
      </c>
      <c r="C129" s="16" t="s">
        <v>62</v>
      </c>
      <c r="D129" s="16" t="s">
        <v>73</v>
      </c>
      <c r="E129" s="16"/>
      <c r="F129" s="6">
        <f>'4'!G81</f>
        <v>107770</v>
      </c>
      <c r="G129" s="6">
        <f>'4'!H81</f>
        <v>2741.09</v>
      </c>
      <c r="H129" s="6">
        <f t="shared" si="1"/>
        <v>2.5434629303145591</v>
      </c>
    </row>
    <row r="130" spans="1:8" ht="66" customHeight="1" x14ac:dyDescent="0.25">
      <c r="A130" s="15" t="s">
        <v>74</v>
      </c>
      <c r="B130" s="16" t="s">
        <v>11</v>
      </c>
      <c r="C130" s="16" t="s">
        <v>62</v>
      </c>
      <c r="D130" s="16" t="s">
        <v>75</v>
      </c>
      <c r="E130" s="16"/>
      <c r="F130" s="6">
        <f>'4'!G82</f>
        <v>107770</v>
      </c>
      <c r="G130" s="6">
        <f>'4'!H82</f>
        <v>2741.09</v>
      </c>
      <c r="H130" s="6">
        <f t="shared" si="1"/>
        <v>2.5434629303145591</v>
      </c>
    </row>
    <row r="131" spans="1:8" ht="68.25" customHeight="1" x14ac:dyDescent="0.25">
      <c r="A131" s="15" t="s">
        <v>29</v>
      </c>
      <c r="B131" s="16" t="s">
        <v>11</v>
      </c>
      <c r="C131" s="16" t="s">
        <v>62</v>
      </c>
      <c r="D131" s="16" t="s">
        <v>75</v>
      </c>
      <c r="E131" s="16" t="s">
        <v>30</v>
      </c>
      <c r="F131" s="6">
        <f>'4'!G83</f>
        <v>107770</v>
      </c>
      <c r="G131" s="6">
        <f>'4'!H83</f>
        <v>2741.09</v>
      </c>
      <c r="H131" s="6">
        <f t="shared" si="1"/>
        <v>2.5434629303145591</v>
      </c>
    </row>
    <row r="132" spans="1:8" ht="72" customHeight="1" x14ac:dyDescent="0.25">
      <c r="A132" s="15" t="s">
        <v>31</v>
      </c>
      <c r="B132" s="16" t="s">
        <v>11</v>
      </c>
      <c r="C132" s="16" t="s">
        <v>62</v>
      </c>
      <c r="D132" s="16" t="s">
        <v>75</v>
      </c>
      <c r="E132" s="16" t="s">
        <v>32</v>
      </c>
      <c r="F132" s="6">
        <f>'4'!G84</f>
        <v>107770</v>
      </c>
      <c r="G132" s="6">
        <f>'4'!H84</f>
        <v>2741.09</v>
      </c>
      <c r="H132" s="6">
        <f t="shared" si="1"/>
        <v>2.5434629303145591</v>
      </c>
    </row>
    <row r="133" spans="1:8" ht="53.25" customHeight="1" x14ac:dyDescent="0.25">
      <c r="A133" s="15" t="str">
        <f>'4'!A363</f>
        <v>Расходы на выполнение других обязательств муниципального образования</v>
      </c>
      <c r="B133" s="16" t="str">
        <f>'4'!C363</f>
        <v>01</v>
      </c>
      <c r="C133" s="16" t="str">
        <f>'4'!D363</f>
        <v>13</v>
      </c>
      <c r="D133" s="16" t="str">
        <f>'4'!E363</f>
        <v>66 C 00 00000</v>
      </c>
      <c r="E133" s="16"/>
      <c r="F133" s="37">
        <f>'4'!G363</f>
        <v>100300</v>
      </c>
      <c r="G133" s="37">
        <f>'4'!H363</f>
        <v>100300</v>
      </c>
      <c r="H133" s="6">
        <f t="shared" si="1"/>
        <v>100</v>
      </c>
    </row>
    <row r="134" spans="1:8" ht="63.75" customHeight="1" x14ac:dyDescent="0.25">
      <c r="A134" s="15" t="str">
        <f>'4'!A364</f>
        <v>Расходы, производимые в исполнение судебных актов Российской Федерации и мировых соглашений</v>
      </c>
      <c r="B134" s="16" t="str">
        <f>'4'!C364</f>
        <v>01</v>
      </c>
      <c r="C134" s="16" t="str">
        <f>'4'!D364</f>
        <v>13</v>
      </c>
      <c r="D134" s="16" t="str">
        <f>'4'!E364</f>
        <v>66 C 0078000</v>
      </c>
      <c r="E134" s="16"/>
      <c r="F134" s="37">
        <f>'4'!G364</f>
        <v>100300</v>
      </c>
      <c r="G134" s="37">
        <f>'4'!H364</f>
        <v>100300</v>
      </c>
      <c r="H134" s="6">
        <f t="shared" si="1"/>
        <v>100</v>
      </c>
    </row>
    <row r="135" spans="1:8" ht="28.5" customHeight="1" x14ac:dyDescent="0.25">
      <c r="A135" s="15" t="str">
        <f>'4'!A365</f>
        <v>Иные бюджетные ассигнования</v>
      </c>
      <c r="B135" s="16" t="str">
        <f>'4'!C365</f>
        <v>01</v>
      </c>
      <c r="C135" s="16" t="str">
        <f>'4'!D365</f>
        <v>13</v>
      </c>
      <c r="D135" s="16" t="str">
        <f>'4'!E365</f>
        <v>66 C 0078000</v>
      </c>
      <c r="E135" s="16">
        <f>'4'!F365</f>
        <v>800</v>
      </c>
      <c r="F135" s="37">
        <f>'4'!G365</f>
        <v>100300</v>
      </c>
      <c r="G135" s="37">
        <f>'4'!H365</f>
        <v>100300</v>
      </c>
      <c r="H135" s="6">
        <f t="shared" si="1"/>
        <v>100</v>
      </c>
    </row>
    <row r="136" spans="1:8" ht="46.5" customHeight="1" x14ac:dyDescent="0.25">
      <c r="A136" s="15" t="str">
        <f>'4'!A366</f>
        <v>Исполнение судебных актов</v>
      </c>
      <c r="B136" s="16" t="str">
        <f>'4'!C366</f>
        <v>01</v>
      </c>
      <c r="C136" s="16" t="str">
        <f>'4'!D366</f>
        <v>13</v>
      </c>
      <c r="D136" s="16" t="str">
        <f>'4'!E366</f>
        <v>66 C 0078000</v>
      </c>
      <c r="E136" s="16">
        <f>'4'!F366</f>
        <v>830</v>
      </c>
      <c r="F136" s="37">
        <f>'4'!G366</f>
        <v>100300</v>
      </c>
      <c r="G136" s="37">
        <f>'4'!H366</f>
        <v>100300</v>
      </c>
      <c r="H136" s="6">
        <f t="shared" si="1"/>
        <v>100</v>
      </c>
    </row>
    <row r="137" spans="1:8" ht="76.5" customHeight="1" x14ac:dyDescent="0.25">
      <c r="A137" s="15" t="s">
        <v>76</v>
      </c>
      <c r="B137" s="16" t="s">
        <v>11</v>
      </c>
      <c r="C137" s="16" t="s">
        <v>62</v>
      </c>
      <c r="D137" s="16" t="s">
        <v>77</v>
      </c>
      <c r="E137" s="16"/>
      <c r="F137" s="6">
        <f>'4'!G85</f>
        <v>19700</v>
      </c>
      <c r="G137" s="6">
        <f>'4'!H85</f>
        <v>0</v>
      </c>
      <c r="H137" s="6">
        <f t="shared" ref="H137:H200" si="2">G137/F137*100</f>
        <v>0</v>
      </c>
    </row>
    <row r="138" spans="1:8" ht="71.25" customHeight="1" x14ac:dyDescent="0.25">
      <c r="A138" s="15" t="s">
        <v>78</v>
      </c>
      <c r="B138" s="16" t="s">
        <v>11</v>
      </c>
      <c r="C138" s="16" t="s">
        <v>62</v>
      </c>
      <c r="D138" s="16" t="s">
        <v>79</v>
      </c>
      <c r="E138" s="16"/>
      <c r="F138" s="6">
        <f>'4'!G86</f>
        <v>19700</v>
      </c>
      <c r="G138" s="6">
        <f>'4'!H86</f>
        <v>0</v>
      </c>
      <c r="H138" s="6">
        <f t="shared" si="2"/>
        <v>0</v>
      </c>
    </row>
    <row r="139" spans="1:8" ht="76.5" customHeight="1" x14ac:dyDescent="0.25">
      <c r="A139" s="15" t="s">
        <v>80</v>
      </c>
      <c r="B139" s="16" t="s">
        <v>11</v>
      </c>
      <c r="C139" s="16" t="s">
        <v>62</v>
      </c>
      <c r="D139" s="16" t="s">
        <v>81</v>
      </c>
      <c r="E139" s="16"/>
      <c r="F139" s="6">
        <f>'4'!G87</f>
        <v>19700</v>
      </c>
      <c r="G139" s="6">
        <f>'4'!H87</f>
        <v>0</v>
      </c>
      <c r="H139" s="6">
        <f t="shared" si="2"/>
        <v>0</v>
      </c>
    </row>
    <row r="140" spans="1:8" ht="61.5" customHeight="1" x14ac:dyDescent="0.25">
      <c r="A140" s="15" t="s">
        <v>29</v>
      </c>
      <c r="B140" s="16" t="s">
        <v>11</v>
      </c>
      <c r="C140" s="16" t="s">
        <v>62</v>
      </c>
      <c r="D140" s="16" t="s">
        <v>81</v>
      </c>
      <c r="E140" s="16" t="s">
        <v>30</v>
      </c>
      <c r="F140" s="6">
        <f>'4'!G88</f>
        <v>19700</v>
      </c>
      <c r="G140" s="6">
        <f>'4'!H88</f>
        <v>0</v>
      </c>
      <c r="H140" s="6">
        <f t="shared" si="2"/>
        <v>0</v>
      </c>
    </row>
    <row r="141" spans="1:8" ht="66" customHeight="1" x14ac:dyDescent="0.25">
      <c r="A141" s="15" t="s">
        <v>31</v>
      </c>
      <c r="B141" s="16" t="s">
        <v>11</v>
      </c>
      <c r="C141" s="16" t="s">
        <v>62</v>
      </c>
      <c r="D141" s="16" t="s">
        <v>81</v>
      </c>
      <c r="E141" s="16" t="s">
        <v>32</v>
      </c>
      <c r="F141" s="6">
        <f>'4'!G89</f>
        <v>19700</v>
      </c>
      <c r="G141" s="6">
        <f>'4'!H89</f>
        <v>0</v>
      </c>
      <c r="H141" s="6">
        <f t="shared" si="2"/>
        <v>0</v>
      </c>
    </row>
    <row r="142" spans="1:8" ht="72" customHeight="1" x14ac:dyDescent="0.25">
      <c r="A142" s="15" t="s">
        <v>14</v>
      </c>
      <c r="B142" s="16" t="s">
        <v>11</v>
      </c>
      <c r="C142" s="16" t="s">
        <v>62</v>
      </c>
      <c r="D142" s="16" t="s">
        <v>15</v>
      </c>
      <c r="E142" s="16"/>
      <c r="F142" s="6">
        <f>'4'!G90+'4'!G367+'4'!G790</f>
        <v>53849980.030000001</v>
      </c>
      <c r="G142" s="6">
        <f>'4'!H90+'4'!H367+'4'!H790</f>
        <v>9401925.370000001</v>
      </c>
      <c r="H142" s="6">
        <f t="shared" si="2"/>
        <v>17.459477913941949</v>
      </c>
    </row>
    <row r="143" spans="1:8" ht="28.5" customHeight="1" x14ac:dyDescent="0.25">
      <c r="A143" s="15" t="s">
        <v>26</v>
      </c>
      <c r="B143" s="16" t="s">
        <v>11</v>
      </c>
      <c r="C143" s="16" t="s">
        <v>62</v>
      </c>
      <c r="D143" s="16" t="s">
        <v>27</v>
      </c>
      <c r="E143" s="16"/>
      <c r="F143" s="6">
        <f>'4'!G791+'4'!G368</f>
        <v>39164341</v>
      </c>
      <c r="G143" s="6">
        <f>'4'!H791+'4'!H368</f>
        <v>7015994.3600000003</v>
      </c>
      <c r="H143" s="6">
        <f t="shared" si="2"/>
        <v>17.914240814112002</v>
      </c>
    </row>
    <row r="144" spans="1:8" ht="47.25" customHeight="1" x14ac:dyDescent="0.25">
      <c r="A144" s="15" t="s">
        <v>18</v>
      </c>
      <c r="B144" s="16" t="s">
        <v>11</v>
      </c>
      <c r="C144" s="16" t="s">
        <v>62</v>
      </c>
      <c r="D144" s="16" t="s">
        <v>28</v>
      </c>
      <c r="E144" s="16"/>
      <c r="F144" s="6">
        <f>'4'!G792+'4'!G369</f>
        <v>38570341</v>
      </c>
      <c r="G144" s="6">
        <f>'4'!H792+'4'!H369</f>
        <v>7015994.3600000003</v>
      </c>
      <c r="H144" s="6">
        <f t="shared" si="2"/>
        <v>18.19012790164339</v>
      </c>
    </row>
    <row r="145" spans="1:8" ht="91.5" customHeight="1" x14ac:dyDescent="0.25">
      <c r="A145" s="15" t="s">
        <v>20</v>
      </c>
      <c r="B145" s="16" t="s">
        <v>11</v>
      </c>
      <c r="C145" s="16" t="s">
        <v>62</v>
      </c>
      <c r="D145" s="16" t="s">
        <v>28</v>
      </c>
      <c r="E145" s="16" t="s">
        <v>21</v>
      </c>
      <c r="F145" s="6">
        <f>'4'!G793+'4'!G370</f>
        <v>37593979</v>
      </c>
      <c r="G145" s="6">
        <f>'4'!H793+'4'!H370</f>
        <v>6721661.7699999996</v>
      </c>
      <c r="H145" s="6">
        <f t="shared" si="2"/>
        <v>17.87962314390823</v>
      </c>
    </row>
    <row r="146" spans="1:8" ht="54.75" customHeight="1" x14ac:dyDescent="0.25">
      <c r="A146" s="15" t="s">
        <v>22</v>
      </c>
      <c r="B146" s="16" t="s">
        <v>11</v>
      </c>
      <c r="C146" s="16" t="s">
        <v>62</v>
      </c>
      <c r="D146" s="16" t="s">
        <v>28</v>
      </c>
      <c r="E146" s="16" t="s">
        <v>23</v>
      </c>
      <c r="F146" s="6">
        <f>'4'!G794+'4'!G371</f>
        <v>37593979</v>
      </c>
      <c r="G146" s="6">
        <f>'4'!H794+'4'!H371</f>
        <v>6721661.7699999996</v>
      </c>
      <c r="H146" s="6">
        <f t="shared" si="2"/>
        <v>17.87962314390823</v>
      </c>
    </row>
    <row r="147" spans="1:8" ht="60.75" customHeight="1" x14ac:dyDescent="0.25">
      <c r="A147" s="15" t="s">
        <v>29</v>
      </c>
      <c r="B147" s="16" t="s">
        <v>11</v>
      </c>
      <c r="C147" s="16" t="s">
        <v>62</v>
      </c>
      <c r="D147" s="16" t="s">
        <v>28</v>
      </c>
      <c r="E147" s="16" t="s">
        <v>30</v>
      </c>
      <c r="F147" s="6">
        <f>'4'!G795+'4'!G372</f>
        <v>976362</v>
      </c>
      <c r="G147" s="6">
        <f>'4'!H795+'4'!H372</f>
        <v>294332.58999999997</v>
      </c>
      <c r="H147" s="6">
        <f t="shared" si="2"/>
        <v>30.14584652004072</v>
      </c>
    </row>
    <row r="148" spans="1:8" ht="75.75" customHeight="1" x14ac:dyDescent="0.25">
      <c r="A148" s="15" t="s">
        <v>31</v>
      </c>
      <c r="B148" s="16" t="s">
        <v>11</v>
      </c>
      <c r="C148" s="16" t="s">
        <v>62</v>
      </c>
      <c r="D148" s="16" t="s">
        <v>28</v>
      </c>
      <c r="E148" s="16" t="s">
        <v>32</v>
      </c>
      <c r="F148" s="6">
        <f>'4'!G796+'4'!G373</f>
        <v>976362</v>
      </c>
      <c r="G148" s="6">
        <f>'4'!H796+'4'!H373</f>
        <v>294332.58999999997</v>
      </c>
      <c r="H148" s="6">
        <f t="shared" si="2"/>
        <v>30.14584652004072</v>
      </c>
    </row>
    <row r="149" spans="1:8" ht="162.75" customHeight="1" x14ac:dyDescent="0.25">
      <c r="A149" s="15" t="s">
        <v>33</v>
      </c>
      <c r="B149" s="16" t="s">
        <v>11</v>
      </c>
      <c r="C149" s="16" t="s">
        <v>62</v>
      </c>
      <c r="D149" s="16" t="s">
        <v>34</v>
      </c>
      <c r="E149" s="16"/>
      <c r="F149" s="6">
        <f>'4'!G797+'4'!G374</f>
        <v>594000</v>
      </c>
      <c r="G149" s="6">
        <f>'4'!H797+'4'!H374</f>
        <v>0</v>
      </c>
      <c r="H149" s="6">
        <f t="shared" si="2"/>
        <v>0</v>
      </c>
    </row>
    <row r="150" spans="1:8" ht="87" customHeight="1" x14ac:dyDescent="0.25">
      <c r="A150" s="15" t="s">
        <v>20</v>
      </c>
      <c r="B150" s="16" t="s">
        <v>11</v>
      </c>
      <c r="C150" s="16" t="s">
        <v>62</v>
      </c>
      <c r="D150" s="16" t="s">
        <v>34</v>
      </c>
      <c r="E150" s="16" t="s">
        <v>21</v>
      </c>
      <c r="F150" s="6">
        <f>'4'!G798+'4'!G375</f>
        <v>594000</v>
      </c>
      <c r="G150" s="6">
        <f>'4'!H798+'4'!H375</f>
        <v>0</v>
      </c>
      <c r="H150" s="6">
        <f t="shared" si="2"/>
        <v>0</v>
      </c>
    </row>
    <row r="151" spans="1:8" ht="51.75" customHeight="1" x14ac:dyDescent="0.25">
      <c r="A151" s="15" t="s">
        <v>22</v>
      </c>
      <c r="B151" s="16" t="s">
        <v>11</v>
      </c>
      <c r="C151" s="16" t="s">
        <v>62</v>
      </c>
      <c r="D151" s="16" t="s">
        <v>34</v>
      </c>
      <c r="E151" s="16" t="s">
        <v>23</v>
      </c>
      <c r="F151" s="6">
        <f>'4'!G799+'4'!G376</f>
        <v>594000</v>
      </c>
      <c r="G151" s="6">
        <f>'4'!H799+'4'!H376</f>
        <v>0</v>
      </c>
      <c r="H151" s="6">
        <f t="shared" si="2"/>
        <v>0</v>
      </c>
    </row>
    <row r="152" spans="1:8" ht="33" customHeight="1" x14ac:dyDescent="0.25">
      <c r="A152" s="15" t="s">
        <v>26</v>
      </c>
      <c r="B152" s="16" t="s">
        <v>11</v>
      </c>
      <c r="C152" s="16" t="s">
        <v>62</v>
      </c>
      <c r="D152" s="16" t="s">
        <v>35</v>
      </c>
      <c r="E152" s="16"/>
      <c r="F152" s="6">
        <f>'4'!G377+'4'!G800</f>
        <v>8887021</v>
      </c>
      <c r="G152" s="6">
        <f>'4'!H377+'4'!H800</f>
        <v>1615027.76</v>
      </c>
      <c r="H152" s="6">
        <f t="shared" si="2"/>
        <v>18.172881103802951</v>
      </c>
    </row>
    <row r="153" spans="1:8" ht="54.75" customHeight="1" x14ac:dyDescent="0.25">
      <c r="A153" s="15" t="s">
        <v>18</v>
      </c>
      <c r="B153" s="16" t="s">
        <v>11</v>
      </c>
      <c r="C153" s="16" t="s">
        <v>62</v>
      </c>
      <c r="D153" s="16" t="s">
        <v>36</v>
      </c>
      <c r="E153" s="16"/>
      <c r="F153" s="6">
        <f>'4'!G378+'4'!G801</f>
        <v>8735421</v>
      </c>
      <c r="G153" s="6">
        <f>'4'!H378+'4'!H801</f>
        <v>1615027.76</v>
      </c>
      <c r="H153" s="6">
        <f t="shared" si="2"/>
        <v>18.488264732747282</v>
      </c>
    </row>
    <row r="154" spans="1:8" ht="134.25" customHeight="1" x14ac:dyDescent="0.25">
      <c r="A154" s="15" t="s">
        <v>20</v>
      </c>
      <c r="B154" s="16" t="s">
        <v>11</v>
      </c>
      <c r="C154" s="16" t="s">
        <v>62</v>
      </c>
      <c r="D154" s="16" t="s">
        <v>36</v>
      </c>
      <c r="E154" s="16" t="s">
        <v>21</v>
      </c>
      <c r="F154" s="6">
        <f>'4'!G379+'4'!G802</f>
        <v>8735421</v>
      </c>
      <c r="G154" s="6">
        <f>'4'!H379+'4'!H802</f>
        <v>1615027.76</v>
      </c>
      <c r="H154" s="6">
        <f t="shared" si="2"/>
        <v>18.488264732747282</v>
      </c>
    </row>
    <row r="155" spans="1:8" ht="57.75" customHeight="1" x14ac:dyDescent="0.25">
      <c r="A155" s="15" t="s">
        <v>22</v>
      </c>
      <c r="B155" s="16" t="s">
        <v>11</v>
      </c>
      <c r="C155" s="16" t="s">
        <v>62</v>
      </c>
      <c r="D155" s="16" t="s">
        <v>36</v>
      </c>
      <c r="E155" s="16" t="s">
        <v>23</v>
      </c>
      <c r="F155" s="6">
        <f>'4'!G380+'4'!G803</f>
        <v>8735421</v>
      </c>
      <c r="G155" s="6">
        <f>'4'!H380+'4'!H803</f>
        <v>1615027.76</v>
      </c>
      <c r="H155" s="6">
        <f t="shared" si="2"/>
        <v>18.488264732747282</v>
      </c>
    </row>
    <row r="156" spans="1:8" ht="159.75" customHeight="1" x14ac:dyDescent="0.25">
      <c r="A156" s="15" t="s">
        <v>33</v>
      </c>
      <c r="B156" s="16" t="s">
        <v>11</v>
      </c>
      <c r="C156" s="16" t="s">
        <v>62</v>
      </c>
      <c r="D156" s="16" t="s">
        <v>37</v>
      </c>
      <c r="E156" s="16"/>
      <c r="F156" s="6">
        <f>'4'!G381+'4'!G804</f>
        <v>151600</v>
      </c>
      <c r="G156" s="6">
        <f>'4'!H381+'4'!H804</f>
        <v>0</v>
      </c>
      <c r="H156" s="6">
        <f t="shared" si="2"/>
        <v>0</v>
      </c>
    </row>
    <row r="157" spans="1:8" ht="87.75" customHeight="1" x14ac:dyDescent="0.25">
      <c r="A157" s="15" t="s">
        <v>20</v>
      </c>
      <c r="B157" s="16" t="s">
        <v>11</v>
      </c>
      <c r="C157" s="16" t="s">
        <v>62</v>
      </c>
      <c r="D157" s="16" t="s">
        <v>37</v>
      </c>
      <c r="E157" s="16" t="s">
        <v>21</v>
      </c>
      <c r="F157" s="6">
        <f>'4'!G382+'4'!G805</f>
        <v>151600</v>
      </c>
      <c r="G157" s="6">
        <f>'4'!H382+'4'!H805</f>
        <v>0</v>
      </c>
      <c r="H157" s="6">
        <f t="shared" si="2"/>
        <v>0</v>
      </c>
    </row>
    <row r="158" spans="1:8" ht="54.75" customHeight="1" x14ac:dyDescent="0.25">
      <c r="A158" s="15" t="s">
        <v>22</v>
      </c>
      <c r="B158" s="16" t="s">
        <v>11</v>
      </c>
      <c r="C158" s="16" t="s">
        <v>62</v>
      </c>
      <c r="D158" s="16" t="s">
        <v>37</v>
      </c>
      <c r="E158" s="16" t="s">
        <v>23</v>
      </c>
      <c r="F158" s="6">
        <f>'4'!G383+'4'!G806</f>
        <v>151600</v>
      </c>
      <c r="G158" s="6">
        <f>'4'!H383+'4'!H806</f>
        <v>0</v>
      </c>
      <c r="H158" s="6">
        <f t="shared" si="2"/>
        <v>0</v>
      </c>
    </row>
    <row r="159" spans="1:8" ht="92.25" customHeight="1" x14ac:dyDescent="0.25">
      <c r="A159" s="15" t="s">
        <v>82</v>
      </c>
      <c r="B159" s="16" t="s">
        <v>11</v>
      </c>
      <c r="C159" s="16" t="s">
        <v>62</v>
      </c>
      <c r="D159" s="16" t="s">
        <v>83</v>
      </c>
      <c r="E159" s="16"/>
      <c r="F159" s="6">
        <f>'4'!G91</f>
        <v>5653175</v>
      </c>
      <c r="G159" s="6">
        <f>'4'!H91</f>
        <v>770903.25</v>
      </c>
      <c r="H159" s="6">
        <f t="shared" si="2"/>
        <v>13.636642240864646</v>
      </c>
    </row>
    <row r="160" spans="1:8" ht="93.75" x14ac:dyDescent="0.25">
      <c r="A160" s="15" t="s">
        <v>84</v>
      </c>
      <c r="B160" s="16" t="s">
        <v>11</v>
      </c>
      <c r="C160" s="16" t="s">
        <v>62</v>
      </c>
      <c r="D160" s="16" t="s">
        <v>85</v>
      </c>
      <c r="E160" s="16"/>
      <c r="F160" s="6">
        <f>'4'!G92</f>
        <v>5653175</v>
      </c>
      <c r="G160" s="6">
        <f>'4'!H92</f>
        <v>770903.25</v>
      </c>
      <c r="H160" s="6">
        <f t="shared" si="2"/>
        <v>13.636642240864646</v>
      </c>
    </row>
    <row r="161" spans="1:8" ht="150" x14ac:dyDescent="0.25">
      <c r="A161" s="15" t="s">
        <v>602</v>
      </c>
      <c r="B161" s="16" t="s">
        <v>11</v>
      </c>
      <c r="C161" s="16" t="s">
        <v>62</v>
      </c>
      <c r="D161" s="16" t="s">
        <v>86</v>
      </c>
      <c r="E161" s="16"/>
      <c r="F161" s="6">
        <f>'4'!G93</f>
        <v>3543175</v>
      </c>
      <c r="G161" s="6">
        <f>'4'!H93</f>
        <v>629099.31999999995</v>
      </c>
      <c r="H161" s="6">
        <f t="shared" si="2"/>
        <v>17.755242684880084</v>
      </c>
    </row>
    <row r="162" spans="1:8" ht="87" customHeight="1" x14ac:dyDescent="0.25">
      <c r="A162" s="15" t="s">
        <v>20</v>
      </c>
      <c r="B162" s="16" t="s">
        <v>11</v>
      </c>
      <c r="C162" s="16" t="s">
        <v>62</v>
      </c>
      <c r="D162" s="16" t="s">
        <v>86</v>
      </c>
      <c r="E162" s="16" t="s">
        <v>21</v>
      </c>
      <c r="F162" s="6">
        <f>'4'!G94</f>
        <v>3543175</v>
      </c>
      <c r="G162" s="6">
        <f>'4'!H94</f>
        <v>629099.31999999995</v>
      </c>
      <c r="H162" s="6">
        <f t="shared" si="2"/>
        <v>17.755242684880084</v>
      </c>
    </row>
    <row r="163" spans="1:8" ht="52.5" customHeight="1" x14ac:dyDescent="0.25">
      <c r="A163" s="15" t="s">
        <v>22</v>
      </c>
      <c r="B163" s="16" t="s">
        <v>11</v>
      </c>
      <c r="C163" s="16" t="s">
        <v>62</v>
      </c>
      <c r="D163" s="16" t="s">
        <v>86</v>
      </c>
      <c r="E163" s="16" t="s">
        <v>23</v>
      </c>
      <c r="F163" s="6">
        <f>'4'!G95</f>
        <v>3543175</v>
      </c>
      <c r="G163" s="6">
        <f>'4'!H95</f>
        <v>629099.31999999995</v>
      </c>
      <c r="H163" s="6">
        <f t="shared" si="2"/>
        <v>17.755242684880084</v>
      </c>
    </row>
    <row r="164" spans="1:8" ht="115.5" customHeight="1" x14ac:dyDescent="0.25">
      <c r="A164" s="15" t="s">
        <v>87</v>
      </c>
      <c r="B164" s="16" t="s">
        <v>11</v>
      </c>
      <c r="C164" s="16" t="s">
        <v>62</v>
      </c>
      <c r="D164" s="16" t="s">
        <v>88</v>
      </c>
      <c r="E164" s="16"/>
      <c r="F164" s="6">
        <f>'4'!G96</f>
        <v>2110000</v>
      </c>
      <c r="G164" s="6">
        <f>'4'!H96</f>
        <v>141803.93</v>
      </c>
      <c r="H164" s="6">
        <f t="shared" si="2"/>
        <v>6.7205654028436017</v>
      </c>
    </row>
    <row r="165" spans="1:8" ht="92.25" customHeight="1" x14ac:dyDescent="0.25">
      <c r="A165" s="15" t="s">
        <v>20</v>
      </c>
      <c r="B165" s="16" t="s">
        <v>11</v>
      </c>
      <c r="C165" s="16" t="s">
        <v>62</v>
      </c>
      <c r="D165" s="16" t="s">
        <v>88</v>
      </c>
      <c r="E165" s="16" t="s">
        <v>21</v>
      </c>
      <c r="F165" s="6">
        <f>'4'!G97</f>
        <v>1918200</v>
      </c>
      <c r="G165" s="6">
        <f>'4'!H97</f>
        <v>119979.81</v>
      </c>
      <c r="H165" s="6">
        <f t="shared" si="2"/>
        <v>6.2548123240538001</v>
      </c>
    </row>
    <row r="166" spans="1:8" ht="55.5" customHeight="1" x14ac:dyDescent="0.25">
      <c r="A166" s="15" t="s">
        <v>22</v>
      </c>
      <c r="B166" s="16" t="s">
        <v>11</v>
      </c>
      <c r="C166" s="16" t="s">
        <v>62</v>
      </c>
      <c r="D166" s="16" t="s">
        <v>88</v>
      </c>
      <c r="E166" s="16" t="s">
        <v>23</v>
      </c>
      <c r="F166" s="6">
        <f>'4'!G98</f>
        <v>1918200</v>
      </c>
      <c r="G166" s="6">
        <f>'4'!H98</f>
        <v>119979.81</v>
      </c>
      <c r="H166" s="6">
        <f t="shared" si="2"/>
        <v>6.2548123240538001</v>
      </c>
    </row>
    <row r="167" spans="1:8" ht="49.5" customHeight="1" x14ac:dyDescent="0.25">
      <c r="A167" s="15" t="s">
        <v>29</v>
      </c>
      <c r="B167" s="16" t="s">
        <v>11</v>
      </c>
      <c r="C167" s="16" t="s">
        <v>62</v>
      </c>
      <c r="D167" s="16" t="s">
        <v>88</v>
      </c>
      <c r="E167" s="16" t="s">
        <v>30</v>
      </c>
      <c r="F167" s="6">
        <f>'4'!G99</f>
        <v>191800</v>
      </c>
      <c r="G167" s="6">
        <f>'4'!H99</f>
        <v>21824.12</v>
      </c>
      <c r="H167" s="6">
        <f t="shared" si="2"/>
        <v>11.378581856100103</v>
      </c>
    </row>
    <row r="168" spans="1:8" ht="69" customHeight="1" x14ac:dyDescent="0.25">
      <c r="A168" s="15" t="s">
        <v>31</v>
      </c>
      <c r="B168" s="16" t="s">
        <v>11</v>
      </c>
      <c r="C168" s="16" t="s">
        <v>62</v>
      </c>
      <c r="D168" s="16" t="s">
        <v>88</v>
      </c>
      <c r="E168" s="16" t="s">
        <v>32</v>
      </c>
      <c r="F168" s="6">
        <f>'4'!G100</f>
        <v>191800</v>
      </c>
      <c r="G168" s="6">
        <f>'4'!H100</f>
        <v>21824.12</v>
      </c>
      <c r="H168" s="6">
        <f t="shared" si="2"/>
        <v>11.378581856100103</v>
      </c>
    </row>
    <row r="169" spans="1:8" ht="93.75" x14ac:dyDescent="0.25">
      <c r="A169" s="15" t="s">
        <v>205</v>
      </c>
      <c r="B169" s="16" t="s">
        <v>11</v>
      </c>
      <c r="C169" s="16" t="s">
        <v>62</v>
      </c>
      <c r="D169" s="16" t="s">
        <v>206</v>
      </c>
      <c r="E169" s="16"/>
      <c r="F169" s="6">
        <f>'4'!G385</f>
        <v>145443.03</v>
      </c>
      <c r="G169" s="6">
        <f>'4'!H385</f>
        <v>0</v>
      </c>
      <c r="H169" s="6">
        <f t="shared" si="2"/>
        <v>0</v>
      </c>
    </row>
    <row r="170" spans="1:8" ht="132.75" customHeight="1" x14ac:dyDescent="0.25">
      <c r="A170" s="15" t="s">
        <v>275</v>
      </c>
      <c r="B170" s="16" t="s">
        <v>11</v>
      </c>
      <c r="C170" s="16" t="s">
        <v>62</v>
      </c>
      <c r="D170" s="16" t="s">
        <v>276</v>
      </c>
      <c r="E170" s="16"/>
      <c r="F170" s="6">
        <f>'4'!G386</f>
        <v>145443.03</v>
      </c>
      <c r="G170" s="6">
        <f>'4'!H386</f>
        <v>0</v>
      </c>
      <c r="H170" s="6">
        <f t="shared" si="2"/>
        <v>0</v>
      </c>
    </row>
    <row r="171" spans="1:8" ht="94.5" customHeight="1" x14ac:dyDescent="0.25">
      <c r="A171" s="15" t="s">
        <v>20</v>
      </c>
      <c r="B171" s="16" t="s">
        <v>11</v>
      </c>
      <c r="C171" s="16" t="s">
        <v>62</v>
      </c>
      <c r="D171" s="16" t="s">
        <v>276</v>
      </c>
      <c r="E171" s="16" t="s">
        <v>21</v>
      </c>
      <c r="F171" s="6">
        <f>'4'!G387</f>
        <v>95901.52</v>
      </c>
      <c r="G171" s="6">
        <f>'4'!H387</f>
        <v>0</v>
      </c>
      <c r="H171" s="6">
        <f t="shared" si="2"/>
        <v>0</v>
      </c>
    </row>
    <row r="172" spans="1:8" ht="72" customHeight="1" x14ac:dyDescent="0.25">
      <c r="A172" s="15" t="s">
        <v>22</v>
      </c>
      <c r="B172" s="16" t="s">
        <v>11</v>
      </c>
      <c r="C172" s="16" t="s">
        <v>62</v>
      </c>
      <c r="D172" s="16" t="s">
        <v>276</v>
      </c>
      <c r="E172" s="16" t="s">
        <v>23</v>
      </c>
      <c r="F172" s="6">
        <f>'4'!G388</f>
        <v>95901.52</v>
      </c>
      <c r="G172" s="6">
        <f>'4'!H388</f>
        <v>0</v>
      </c>
      <c r="H172" s="6">
        <f t="shared" si="2"/>
        <v>0</v>
      </c>
    </row>
    <row r="173" spans="1:8" ht="72" customHeight="1" x14ac:dyDescent="0.25">
      <c r="A173" s="15" t="s">
        <v>29</v>
      </c>
      <c r="B173" s="16" t="s">
        <v>11</v>
      </c>
      <c r="C173" s="16" t="s">
        <v>62</v>
      </c>
      <c r="D173" s="16" t="s">
        <v>276</v>
      </c>
      <c r="E173" s="16" t="s">
        <v>30</v>
      </c>
      <c r="F173" s="6">
        <f>'4'!G389</f>
        <v>49541.51</v>
      </c>
      <c r="G173" s="6">
        <f>'4'!H389</f>
        <v>0</v>
      </c>
      <c r="H173" s="6">
        <f t="shared" si="2"/>
        <v>0</v>
      </c>
    </row>
    <row r="174" spans="1:8" ht="72" customHeight="1" x14ac:dyDescent="0.25">
      <c r="A174" s="15" t="s">
        <v>31</v>
      </c>
      <c r="B174" s="16" t="s">
        <v>11</v>
      </c>
      <c r="C174" s="16" t="s">
        <v>62</v>
      </c>
      <c r="D174" s="16" t="s">
        <v>276</v>
      </c>
      <c r="E174" s="16" t="s">
        <v>32</v>
      </c>
      <c r="F174" s="6">
        <f>'4'!G390</f>
        <v>49541.51</v>
      </c>
      <c r="G174" s="6">
        <f>'4'!H390</f>
        <v>0</v>
      </c>
      <c r="H174" s="6">
        <f t="shared" si="2"/>
        <v>0</v>
      </c>
    </row>
    <row r="175" spans="1:8" ht="78.75" customHeight="1" x14ac:dyDescent="0.25">
      <c r="A175" s="12" t="s">
        <v>89</v>
      </c>
      <c r="B175" s="13" t="s">
        <v>90</v>
      </c>
      <c r="C175" s="13"/>
      <c r="D175" s="13"/>
      <c r="E175" s="13"/>
      <c r="F175" s="5">
        <f>'4'!G101</f>
        <v>13603961.76</v>
      </c>
      <c r="G175" s="5">
        <f>'4'!H101</f>
        <v>1786988.5</v>
      </c>
      <c r="H175" s="5">
        <f t="shared" si="2"/>
        <v>13.135794789237925</v>
      </c>
    </row>
    <row r="176" spans="1:8" ht="68.25" customHeight="1" x14ac:dyDescent="0.25">
      <c r="A176" s="12" t="s">
        <v>91</v>
      </c>
      <c r="B176" s="13" t="s">
        <v>90</v>
      </c>
      <c r="C176" s="13" t="s">
        <v>92</v>
      </c>
      <c r="D176" s="13"/>
      <c r="E176" s="13"/>
      <c r="F176" s="5">
        <f>'4'!G102</f>
        <v>13113700.73</v>
      </c>
      <c r="G176" s="5">
        <f>'4'!H102</f>
        <v>1745738.5</v>
      </c>
      <c r="H176" s="5">
        <f t="shared" si="2"/>
        <v>13.312325299648652</v>
      </c>
    </row>
    <row r="177" spans="1:8" ht="132.75" customHeight="1" x14ac:dyDescent="0.25">
      <c r="A177" s="15" t="s">
        <v>603</v>
      </c>
      <c r="B177" s="16" t="s">
        <v>90</v>
      </c>
      <c r="C177" s="16" t="s">
        <v>92</v>
      </c>
      <c r="D177" s="16" t="s">
        <v>93</v>
      </c>
      <c r="E177" s="16"/>
      <c r="F177" s="6">
        <f>'4'!G102</f>
        <v>13113700.73</v>
      </c>
      <c r="G177" s="6">
        <f>'4'!H102</f>
        <v>1745738.5</v>
      </c>
      <c r="H177" s="6">
        <f t="shared" si="2"/>
        <v>13.312325299648652</v>
      </c>
    </row>
    <row r="178" spans="1:8" ht="73.5" customHeight="1" x14ac:dyDescent="0.25">
      <c r="A178" s="15" t="s">
        <v>604</v>
      </c>
      <c r="B178" s="16" t="s">
        <v>90</v>
      </c>
      <c r="C178" s="16" t="s">
        <v>92</v>
      </c>
      <c r="D178" s="16" t="s">
        <v>94</v>
      </c>
      <c r="E178" s="16"/>
      <c r="F178" s="6">
        <f>'4'!G103</f>
        <v>13113700.73</v>
      </c>
      <c r="G178" s="6">
        <f>'4'!H103</f>
        <v>1745738.5</v>
      </c>
      <c r="H178" s="6">
        <f t="shared" si="2"/>
        <v>13.312325299648652</v>
      </c>
    </row>
    <row r="179" spans="1:8" ht="87.75" customHeight="1" x14ac:dyDescent="0.25">
      <c r="A179" s="15" t="s">
        <v>95</v>
      </c>
      <c r="B179" s="16" t="s">
        <v>90</v>
      </c>
      <c r="C179" s="16" t="s">
        <v>92</v>
      </c>
      <c r="D179" s="16" t="s">
        <v>96</v>
      </c>
      <c r="E179" s="16"/>
      <c r="F179" s="6">
        <f>'4'!G104</f>
        <v>600000</v>
      </c>
      <c r="G179" s="6">
        <f>'4'!H104</f>
        <v>0</v>
      </c>
      <c r="H179" s="6">
        <f t="shared" si="2"/>
        <v>0</v>
      </c>
    </row>
    <row r="180" spans="1:8" ht="76.5" customHeight="1" x14ac:dyDescent="0.25">
      <c r="A180" s="15" t="s">
        <v>29</v>
      </c>
      <c r="B180" s="16" t="s">
        <v>90</v>
      </c>
      <c r="C180" s="16" t="s">
        <v>92</v>
      </c>
      <c r="D180" s="16" t="s">
        <v>96</v>
      </c>
      <c r="E180" s="16" t="s">
        <v>30</v>
      </c>
      <c r="F180" s="6">
        <f>'4'!G105</f>
        <v>600000</v>
      </c>
      <c r="G180" s="6">
        <f>'4'!H105</f>
        <v>0</v>
      </c>
      <c r="H180" s="6">
        <f t="shared" si="2"/>
        <v>0</v>
      </c>
    </row>
    <row r="181" spans="1:8" ht="76.5" customHeight="1" x14ac:dyDescent="0.25">
      <c r="A181" s="15" t="s">
        <v>31</v>
      </c>
      <c r="B181" s="16" t="s">
        <v>90</v>
      </c>
      <c r="C181" s="16" t="s">
        <v>92</v>
      </c>
      <c r="D181" s="16" t="s">
        <v>96</v>
      </c>
      <c r="E181" s="16" t="s">
        <v>32</v>
      </c>
      <c r="F181" s="6">
        <f>'4'!G106</f>
        <v>600000</v>
      </c>
      <c r="G181" s="6">
        <f>'4'!H106</f>
        <v>0</v>
      </c>
      <c r="H181" s="6">
        <f t="shared" si="2"/>
        <v>0</v>
      </c>
    </row>
    <row r="182" spans="1:8" ht="76.5" customHeight="1" x14ac:dyDescent="0.25">
      <c r="A182" s="15" t="s">
        <v>605</v>
      </c>
      <c r="B182" s="16" t="s">
        <v>90</v>
      </c>
      <c r="C182" s="16" t="s">
        <v>92</v>
      </c>
      <c r="D182" s="16" t="s">
        <v>97</v>
      </c>
      <c r="E182" s="16"/>
      <c r="F182" s="6">
        <f>'4'!G107</f>
        <v>600000</v>
      </c>
      <c r="G182" s="6">
        <f>'4'!H107</f>
        <v>0</v>
      </c>
      <c r="H182" s="6">
        <f t="shared" si="2"/>
        <v>0</v>
      </c>
    </row>
    <row r="183" spans="1:8" ht="72" customHeight="1" x14ac:dyDescent="0.25">
      <c r="A183" s="15" t="s">
        <v>98</v>
      </c>
      <c r="B183" s="16" t="s">
        <v>90</v>
      </c>
      <c r="C183" s="16" t="s">
        <v>92</v>
      </c>
      <c r="D183" s="16" t="s">
        <v>99</v>
      </c>
      <c r="E183" s="16"/>
      <c r="F183" s="6">
        <f>'4'!G108</f>
        <v>400000</v>
      </c>
      <c r="G183" s="6">
        <f>'4'!H108</f>
        <v>0</v>
      </c>
      <c r="H183" s="6">
        <f t="shared" si="2"/>
        <v>0</v>
      </c>
    </row>
    <row r="184" spans="1:8" ht="72" customHeight="1" x14ac:dyDescent="0.25">
      <c r="A184" s="15" t="s">
        <v>29</v>
      </c>
      <c r="B184" s="16" t="s">
        <v>90</v>
      </c>
      <c r="C184" s="16" t="s">
        <v>92</v>
      </c>
      <c r="D184" s="16" t="s">
        <v>99</v>
      </c>
      <c r="E184" s="16" t="s">
        <v>30</v>
      </c>
      <c r="F184" s="6">
        <f>'4'!G109</f>
        <v>400000</v>
      </c>
      <c r="G184" s="6">
        <f>'4'!H109</f>
        <v>0</v>
      </c>
      <c r="H184" s="6">
        <f t="shared" si="2"/>
        <v>0</v>
      </c>
    </row>
    <row r="185" spans="1:8" ht="72" customHeight="1" x14ac:dyDescent="0.25">
      <c r="A185" s="15" t="s">
        <v>31</v>
      </c>
      <c r="B185" s="16" t="s">
        <v>90</v>
      </c>
      <c r="C185" s="16" t="s">
        <v>92</v>
      </c>
      <c r="D185" s="16" t="s">
        <v>99</v>
      </c>
      <c r="E185" s="16" t="s">
        <v>32</v>
      </c>
      <c r="F185" s="6">
        <f>'4'!G110</f>
        <v>400000</v>
      </c>
      <c r="G185" s="6">
        <f>'4'!H110</f>
        <v>0</v>
      </c>
      <c r="H185" s="6">
        <f t="shared" si="2"/>
        <v>0</v>
      </c>
    </row>
    <row r="186" spans="1:8" ht="95.25" customHeight="1" x14ac:dyDescent="0.25">
      <c r="A186" s="15" t="s">
        <v>606</v>
      </c>
      <c r="B186" s="16" t="s">
        <v>90</v>
      </c>
      <c r="C186" s="16" t="s">
        <v>92</v>
      </c>
      <c r="D186" s="16" t="s">
        <v>100</v>
      </c>
      <c r="E186" s="16"/>
      <c r="F186" s="6">
        <f>'4'!G112</f>
        <v>7556135</v>
      </c>
      <c r="G186" s="6">
        <f>'4'!H112</f>
        <v>1745738.5</v>
      </c>
      <c r="H186" s="6">
        <f t="shared" si="2"/>
        <v>23.103590658451708</v>
      </c>
    </row>
    <row r="187" spans="1:8" ht="147" customHeight="1" x14ac:dyDescent="0.25">
      <c r="A187" s="15" t="s">
        <v>607</v>
      </c>
      <c r="B187" s="16" t="s">
        <v>90</v>
      </c>
      <c r="C187" s="16" t="s">
        <v>92</v>
      </c>
      <c r="D187" s="16" t="s">
        <v>101</v>
      </c>
      <c r="E187" s="16"/>
      <c r="F187" s="6">
        <f>'4'!G113</f>
        <v>7406135</v>
      </c>
      <c r="G187" s="6">
        <f>'4'!H113</f>
        <v>1745738.5</v>
      </c>
      <c r="H187" s="6">
        <f t="shared" si="2"/>
        <v>23.571518747632876</v>
      </c>
    </row>
    <row r="188" spans="1:8" ht="91.5" customHeight="1" x14ac:dyDescent="0.25">
      <c r="A188" s="15" t="s">
        <v>20</v>
      </c>
      <c r="B188" s="16" t="s">
        <v>90</v>
      </c>
      <c r="C188" s="16" t="s">
        <v>92</v>
      </c>
      <c r="D188" s="16" t="s">
        <v>101</v>
      </c>
      <c r="E188" s="16" t="s">
        <v>21</v>
      </c>
      <c r="F188" s="6">
        <f>'4'!G114</f>
        <v>7161508</v>
      </c>
      <c r="G188" s="6">
        <f>'4'!H114</f>
        <v>1719771.58</v>
      </c>
      <c r="H188" s="6">
        <f t="shared" si="2"/>
        <v>24.014098427314469</v>
      </c>
    </row>
    <row r="189" spans="1:8" ht="52.5" customHeight="1" x14ac:dyDescent="0.25">
      <c r="A189" s="15" t="s">
        <v>22</v>
      </c>
      <c r="B189" s="16" t="s">
        <v>90</v>
      </c>
      <c r="C189" s="16" t="s">
        <v>92</v>
      </c>
      <c r="D189" s="16" t="s">
        <v>101</v>
      </c>
      <c r="E189" s="16" t="s">
        <v>23</v>
      </c>
      <c r="F189" s="6">
        <f>'4'!G115</f>
        <v>7161508</v>
      </c>
      <c r="G189" s="6">
        <f>'4'!H115</f>
        <v>1719771.58</v>
      </c>
      <c r="H189" s="6">
        <f t="shared" si="2"/>
        <v>24.014098427314469</v>
      </c>
    </row>
    <row r="190" spans="1:8" ht="47.25" customHeight="1" x14ac:dyDescent="0.25">
      <c r="A190" s="15" t="s">
        <v>29</v>
      </c>
      <c r="B190" s="16" t="s">
        <v>90</v>
      </c>
      <c r="C190" s="16" t="s">
        <v>92</v>
      </c>
      <c r="D190" s="16" t="s">
        <v>101</v>
      </c>
      <c r="E190" s="16" t="s">
        <v>30</v>
      </c>
      <c r="F190" s="6">
        <f>'4'!G116</f>
        <v>244627</v>
      </c>
      <c r="G190" s="6">
        <f>'4'!H116</f>
        <v>25966.92</v>
      </c>
      <c r="H190" s="6">
        <f t="shared" si="2"/>
        <v>10.614903506154267</v>
      </c>
    </row>
    <row r="191" spans="1:8" ht="76.5" customHeight="1" x14ac:dyDescent="0.25">
      <c r="A191" s="15" t="s">
        <v>31</v>
      </c>
      <c r="B191" s="16" t="s">
        <v>90</v>
      </c>
      <c r="C191" s="16" t="s">
        <v>92</v>
      </c>
      <c r="D191" s="16" t="s">
        <v>101</v>
      </c>
      <c r="E191" s="16" t="s">
        <v>32</v>
      </c>
      <c r="F191" s="6">
        <f>'4'!G117</f>
        <v>244627</v>
      </c>
      <c r="G191" s="6">
        <f>'4'!H117</f>
        <v>25966.92</v>
      </c>
      <c r="H191" s="6">
        <f t="shared" si="2"/>
        <v>10.614903506154267</v>
      </c>
    </row>
    <row r="192" spans="1:8" ht="164.25" customHeight="1" x14ac:dyDescent="0.25">
      <c r="A192" s="15" t="s">
        <v>33</v>
      </c>
      <c r="B192" s="16" t="s">
        <v>90</v>
      </c>
      <c r="C192" s="16" t="s">
        <v>92</v>
      </c>
      <c r="D192" s="16" t="s">
        <v>102</v>
      </c>
      <c r="E192" s="16"/>
      <c r="F192" s="6">
        <f>'4'!G118</f>
        <v>150000</v>
      </c>
      <c r="G192" s="6">
        <f>'4'!H118</f>
        <v>0</v>
      </c>
      <c r="H192" s="6">
        <f t="shared" si="2"/>
        <v>0</v>
      </c>
    </row>
    <row r="193" spans="1:8" ht="98.25" customHeight="1" x14ac:dyDescent="0.25">
      <c r="A193" s="15" t="s">
        <v>20</v>
      </c>
      <c r="B193" s="16" t="s">
        <v>90</v>
      </c>
      <c r="C193" s="16" t="s">
        <v>92</v>
      </c>
      <c r="D193" s="16" t="s">
        <v>102</v>
      </c>
      <c r="E193" s="16" t="s">
        <v>21</v>
      </c>
      <c r="F193" s="6">
        <f>'4'!G119</f>
        <v>150000</v>
      </c>
      <c r="G193" s="6">
        <f>'4'!H119</f>
        <v>0</v>
      </c>
      <c r="H193" s="6">
        <f t="shared" si="2"/>
        <v>0</v>
      </c>
    </row>
    <row r="194" spans="1:8" ht="72" customHeight="1" x14ac:dyDescent="0.25">
      <c r="A194" s="15" t="s">
        <v>22</v>
      </c>
      <c r="B194" s="16" t="s">
        <v>90</v>
      </c>
      <c r="C194" s="16" t="s">
        <v>92</v>
      </c>
      <c r="D194" s="16" t="s">
        <v>102</v>
      </c>
      <c r="E194" s="16" t="s">
        <v>23</v>
      </c>
      <c r="F194" s="6">
        <f>'4'!G120</f>
        <v>150000</v>
      </c>
      <c r="G194" s="6">
        <f>'4'!H120</f>
        <v>0</v>
      </c>
      <c r="H194" s="6">
        <f t="shared" si="2"/>
        <v>0</v>
      </c>
    </row>
    <row r="195" spans="1:8" ht="72" hidden="1" customHeight="1" x14ac:dyDescent="0.25">
      <c r="A195" s="32" t="s">
        <v>29</v>
      </c>
      <c r="B195" s="33" t="s">
        <v>90</v>
      </c>
      <c r="C195" s="33" t="s">
        <v>92</v>
      </c>
      <c r="D195" s="33" t="s">
        <v>102</v>
      </c>
      <c r="E195" s="33" t="s">
        <v>30</v>
      </c>
      <c r="F195" s="30">
        <f>'4'!G121</f>
        <v>0</v>
      </c>
      <c r="G195" s="6">
        <f>'4'!H121</f>
        <v>0</v>
      </c>
      <c r="H195" s="6" t="e">
        <f t="shared" si="2"/>
        <v>#DIV/0!</v>
      </c>
    </row>
    <row r="196" spans="1:8" ht="72" hidden="1" customHeight="1" x14ac:dyDescent="0.25">
      <c r="A196" s="32" t="s">
        <v>31</v>
      </c>
      <c r="B196" s="33" t="s">
        <v>90</v>
      </c>
      <c r="C196" s="33" t="s">
        <v>92</v>
      </c>
      <c r="D196" s="33" t="s">
        <v>102</v>
      </c>
      <c r="E196" s="33" t="s">
        <v>32</v>
      </c>
      <c r="F196" s="30">
        <f>'4'!G122</f>
        <v>0</v>
      </c>
      <c r="G196" s="6">
        <f>'4'!H122</f>
        <v>0</v>
      </c>
      <c r="H196" s="6" t="e">
        <f t="shared" si="2"/>
        <v>#DIV/0!</v>
      </c>
    </row>
    <row r="197" spans="1:8" ht="134.25" customHeight="1" x14ac:dyDescent="0.25">
      <c r="A197" s="15" t="s">
        <v>608</v>
      </c>
      <c r="B197" s="16" t="s">
        <v>90</v>
      </c>
      <c r="C197" s="16" t="s">
        <v>92</v>
      </c>
      <c r="D197" s="16" t="s">
        <v>104</v>
      </c>
      <c r="E197" s="16"/>
      <c r="F197" s="6">
        <f>'4'!G123</f>
        <v>4557565.7300000004</v>
      </c>
      <c r="G197" s="6">
        <f>'4'!H123</f>
        <v>0</v>
      </c>
      <c r="H197" s="6">
        <f t="shared" si="2"/>
        <v>0</v>
      </c>
    </row>
    <row r="198" spans="1:8" ht="75" x14ac:dyDescent="0.25">
      <c r="A198" s="15" t="s">
        <v>105</v>
      </c>
      <c r="B198" s="16" t="s">
        <v>90</v>
      </c>
      <c r="C198" s="16" t="s">
        <v>92</v>
      </c>
      <c r="D198" s="16" t="s">
        <v>106</v>
      </c>
      <c r="E198" s="16"/>
      <c r="F198" s="6">
        <f>'4'!G124</f>
        <v>329235.73</v>
      </c>
      <c r="G198" s="6">
        <f>'4'!H124</f>
        <v>0</v>
      </c>
      <c r="H198" s="6">
        <f t="shared" si="2"/>
        <v>0</v>
      </c>
    </row>
    <row r="199" spans="1:8" ht="75.75" customHeight="1" x14ac:dyDescent="0.25">
      <c r="A199" s="15" t="s">
        <v>29</v>
      </c>
      <c r="B199" s="16" t="s">
        <v>90</v>
      </c>
      <c r="C199" s="16" t="s">
        <v>92</v>
      </c>
      <c r="D199" s="16" t="s">
        <v>106</v>
      </c>
      <c r="E199" s="16" t="s">
        <v>30</v>
      </c>
      <c r="F199" s="6">
        <f>'4'!G125</f>
        <v>329235.73</v>
      </c>
      <c r="G199" s="6">
        <f>'4'!H125</f>
        <v>0</v>
      </c>
      <c r="H199" s="6">
        <f t="shared" si="2"/>
        <v>0</v>
      </c>
    </row>
    <row r="200" spans="1:8" ht="73.5" customHeight="1" x14ac:dyDescent="0.25">
      <c r="A200" s="15" t="s">
        <v>31</v>
      </c>
      <c r="B200" s="16" t="s">
        <v>90</v>
      </c>
      <c r="C200" s="16" t="s">
        <v>92</v>
      </c>
      <c r="D200" s="16" t="s">
        <v>106</v>
      </c>
      <c r="E200" s="16" t="s">
        <v>32</v>
      </c>
      <c r="F200" s="6">
        <f>'4'!G126</f>
        <v>329235.73</v>
      </c>
      <c r="G200" s="6">
        <f>'4'!H126</f>
        <v>0</v>
      </c>
      <c r="H200" s="6">
        <f t="shared" si="2"/>
        <v>0</v>
      </c>
    </row>
    <row r="201" spans="1:8" ht="64.5" customHeight="1" x14ac:dyDescent="0.25">
      <c r="A201" s="15" t="s">
        <v>107</v>
      </c>
      <c r="B201" s="16" t="s">
        <v>90</v>
      </c>
      <c r="C201" s="16" t="s">
        <v>92</v>
      </c>
      <c r="D201" s="16" t="s">
        <v>108</v>
      </c>
      <c r="E201" s="16"/>
      <c r="F201" s="6">
        <f>'4'!G127</f>
        <v>4228330</v>
      </c>
      <c r="G201" s="6">
        <f>'4'!H127</f>
        <v>0</v>
      </c>
      <c r="H201" s="6">
        <f t="shared" ref="H201:H264" si="3">G201/F201*100</f>
        <v>0</v>
      </c>
    </row>
    <row r="202" spans="1:8" ht="66.75" customHeight="1" x14ac:dyDescent="0.25">
      <c r="A202" s="15" t="s">
        <v>29</v>
      </c>
      <c r="B202" s="16" t="s">
        <v>90</v>
      </c>
      <c r="C202" s="16" t="s">
        <v>92</v>
      </c>
      <c r="D202" s="16" t="s">
        <v>108</v>
      </c>
      <c r="E202" s="16" t="s">
        <v>30</v>
      </c>
      <c r="F202" s="6">
        <f>'4'!G128</f>
        <v>4228330</v>
      </c>
      <c r="G202" s="6">
        <f>'4'!H128</f>
        <v>0</v>
      </c>
      <c r="H202" s="6">
        <f t="shared" si="3"/>
        <v>0</v>
      </c>
    </row>
    <row r="203" spans="1:8" ht="66.75" customHeight="1" x14ac:dyDescent="0.25">
      <c r="A203" s="15" t="s">
        <v>31</v>
      </c>
      <c r="B203" s="16" t="s">
        <v>90</v>
      </c>
      <c r="C203" s="16" t="s">
        <v>92</v>
      </c>
      <c r="D203" s="16" t="s">
        <v>108</v>
      </c>
      <c r="E203" s="16" t="s">
        <v>32</v>
      </c>
      <c r="F203" s="6">
        <f>'4'!G129</f>
        <v>4228330</v>
      </c>
      <c r="G203" s="6">
        <f>'4'!H129</f>
        <v>0</v>
      </c>
      <c r="H203" s="6">
        <f t="shared" si="3"/>
        <v>0</v>
      </c>
    </row>
    <row r="204" spans="1:8" ht="50.25" customHeight="1" x14ac:dyDescent="0.25">
      <c r="A204" s="12" t="s">
        <v>109</v>
      </c>
      <c r="B204" s="13" t="s">
        <v>90</v>
      </c>
      <c r="C204" s="13" t="s">
        <v>110</v>
      </c>
      <c r="D204" s="13"/>
      <c r="E204" s="13"/>
      <c r="F204" s="5">
        <f>'4'!G130</f>
        <v>490261.03</v>
      </c>
      <c r="G204" s="5">
        <f>'4'!H130</f>
        <v>41250</v>
      </c>
      <c r="H204" s="5">
        <f t="shared" si="3"/>
        <v>8.4138851501209455</v>
      </c>
    </row>
    <row r="205" spans="1:8" ht="120.75" customHeight="1" x14ac:dyDescent="0.25">
      <c r="A205" s="15" t="s">
        <v>610</v>
      </c>
      <c r="B205" s="16" t="s">
        <v>90</v>
      </c>
      <c r="C205" s="16" t="s">
        <v>110</v>
      </c>
      <c r="D205" s="16" t="s">
        <v>111</v>
      </c>
      <c r="E205" s="16"/>
      <c r="F205" s="6">
        <f>'4'!G131</f>
        <v>40000</v>
      </c>
      <c r="G205" s="6">
        <f>'4'!H131</f>
        <v>0</v>
      </c>
      <c r="H205" s="6">
        <f t="shared" si="3"/>
        <v>0</v>
      </c>
    </row>
    <row r="206" spans="1:8" ht="133.5" customHeight="1" x14ac:dyDescent="0.25">
      <c r="A206" s="15" t="s">
        <v>609</v>
      </c>
      <c r="B206" s="16" t="s">
        <v>90</v>
      </c>
      <c r="C206" s="16" t="s">
        <v>110</v>
      </c>
      <c r="D206" s="16" t="s">
        <v>112</v>
      </c>
      <c r="E206" s="16"/>
      <c r="F206" s="6">
        <f>'4'!G132</f>
        <v>40000</v>
      </c>
      <c r="G206" s="6">
        <f>'4'!H132</f>
        <v>0</v>
      </c>
      <c r="H206" s="6">
        <f t="shared" si="3"/>
        <v>0</v>
      </c>
    </row>
    <row r="207" spans="1:8" ht="71.25" customHeight="1" x14ac:dyDescent="0.25">
      <c r="A207" s="15" t="s">
        <v>113</v>
      </c>
      <c r="B207" s="16" t="s">
        <v>90</v>
      </c>
      <c r="C207" s="16" t="s">
        <v>110</v>
      </c>
      <c r="D207" s="16" t="s">
        <v>114</v>
      </c>
      <c r="E207" s="16"/>
      <c r="F207" s="6">
        <f>'4'!G133</f>
        <v>10000</v>
      </c>
      <c r="G207" s="6">
        <f>'4'!H133</f>
        <v>0</v>
      </c>
      <c r="H207" s="6">
        <f t="shared" si="3"/>
        <v>0</v>
      </c>
    </row>
    <row r="208" spans="1:8" ht="81.75" customHeight="1" x14ac:dyDescent="0.25">
      <c r="A208" s="15" t="s">
        <v>29</v>
      </c>
      <c r="B208" s="16" t="s">
        <v>90</v>
      </c>
      <c r="C208" s="16" t="s">
        <v>110</v>
      </c>
      <c r="D208" s="16" t="s">
        <v>114</v>
      </c>
      <c r="E208" s="16" t="s">
        <v>30</v>
      </c>
      <c r="F208" s="6">
        <f>'4'!G134</f>
        <v>10000</v>
      </c>
      <c r="G208" s="6">
        <f>'4'!H134</f>
        <v>0</v>
      </c>
      <c r="H208" s="6">
        <f t="shared" si="3"/>
        <v>0</v>
      </c>
    </row>
    <row r="209" spans="1:8" ht="81.75" customHeight="1" x14ac:dyDescent="0.25">
      <c r="A209" s="15" t="s">
        <v>31</v>
      </c>
      <c r="B209" s="16" t="s">
        <v>90</v>
      </c>
      <c r="C209" s="16" t="s">
        <v>110</v>
      </c>
      <c r="D209" s="16" t="s">
        <v>114</v>
      </c>
      <c r="E209" s="16" t="s">
        <v>32</v>
      </c>
      <c r="F209" s="6">
        <f>'4'!G135</f>
        <v>10000</v>
      </c>
      <c r="G209" s="6">
        <f>'4'!H135</f>
        <v>0</v>
      </c>
      <c r="H209" s="6">
        <f t="shared" si="3"/>
        <v>0</v>
      </c>
    </row>
    <row r="210" spans="1:8" ht="66" customHeight="1" x14ac:dyDescent="0.25">
      <c r="A210" s="15" t="s">
        <v>115</v>
      </c>
      <c r="B210" s="16" t="s">
        <v>90</v>
      </c>
      <c r="C210" s="16" t="s">
        <v>110</v>
      </c>
      <c r="D210" s="16" t="s">
        <v>116</v>
      </c>
      <c r="E210" s="16"/>
      <c r="F210" s="6">
        <f>'4'!G136</f>
        <v>30000</v>
      </c>
      <c r="G210" s="6">
        <f>'4'!H136</f>
        <v>0</v>
      </c>
      <c r="H210" s="6">
        <f t="shared" si="3"/>
        <v>0</v>
      </c>
    </row>
    <row r="211" spans="1:8" ht="81.75" customHeight="1" x14ac:dyDescent="0.25">
      <c r="A211" s="15" t="s">
        <v>29</v>
      </c>
      <c r="B211" s="16" t="s">
        <v>90</v>
      </c>
      <c r="C211" s="16" t="s">
        <v>110</v>
      </c>
      <c r="D211" s="16" t="s">
        <v>116</v>
      </c>
      <c r="E211" s="16" t="s">
        <v>30</v>
      </c>
      <c r="F211" s="6">
        <f>'4'!G137</f>
        <v>30000</v>
      </c>
      <c r="G211" s="6">
        <f>'4'!H137</f>
        <v>0</v>
      </c>
      <c r="H211" s="6">
        <f t="shared" si="3"/>
        <v>0</v>
      </c>
    </row>
    <row r="212" spans="1:8" ht="81.75" customHeight="1" x14ac:dyDescent="0.25">
      <c r="A212" s="15" t="s">
        <v>31</v>
      </c>
      <c r="B212" s="16" t="s">
        <v>90</v>
      </c>
      <c r="C212" s="16" t="s">
        <v>110</v>
      </c>
      <c r="D212" s="16" t="s">
        <v>116</v>
      </c>
      <c r="E212" s="16" t="s">
        <v>32</v>
      </c>
      <c r="F212" s="6">
        <f>'4'!G138</f>
        <v>30000</v>
      </c>
      <c r="G212" s="6">
        <f>'4'!H138</f>
        <v>0</v>
      </c>
      <c r="H212" s="6">
        <f t="shared" si="3"/>
        <v>0</v>
      </c>
    </row>
    <row r="213" spans="1:8" ht="106.5" customHeight="1" x14ac:dyDescent="0.25">
      <c r="A213" s="15" t="s">
        <v>611</v>
      </c>
      <c r="B213" s="16" t="s">
        <v>90</v>
      </c>
      <c r="C213" s="16" t="s">
        <v>110</v>
      </c>
      <c r="D213" s="16" t="s">
        <v>117</v>
      </c>
      <c r="E213" s="16"/>
      <c r="F213" s="6">
        <f>'4'!G139</f>
        <v>450261.03</v>
      </c>
      <c r="G213" s="6">
        <f>'4'!H139</f>
        <v>41250</v>
      </c>
      <c r="H213" s="6">
        <f t="shared" si="3"/>
        <v>9.161352471476377</v>
      </c>
    </row>
    <row r="214" spans="1:8" ht="111.75" customHeight="1" x14ac:dyDescent="0.25">
      <c r="A214" s="15" t="s">
        <v>612</v>
      </c>
      <c r="B214" s="16" t="s">
        <v>90</v>
      </c>
      <c r="C214" s="16" t="s">
        <v>110</v>
      </c>
      <c r="D214" s="16" t="s">
        <v>118</v>
      </c>
      <c r="E214" s="16"/>
      <c r="F214" s="6">
        <f>'4'!G140</f>
        <v>351600</v>
      </c>
      <c r="G214" s="6">
        <f>'4'!H140</f>
        <v>41250</v>
      </c>
      <c r="H214" s="6">
        <f t="shared" si="3"/>
        <v>11.732081911262798</v>
      </c>
    </row>
    <row r="215" spans="1:8" ht="104.25" customHeight="1" x14ac:dyDescent="0.25">
      <c r="A215" s="15" t="s">
        <v>119</v>
      </c>
      <c r="B215" s="16" t="s">
        <v>90</v>
      </c>
      <c r="C215" s="16" t="s">
        <v>110</v>
      </c>
      <c r="D215" s="16" t="s">
        <v>120</v>
      </c>
      <c r="E215" s="16"/>
      <c r="F215" s="6">
        <f>'4'!G141</f>
        <v>341600</v>
      </c>
      <c r="G215" s="6">
        <f>'4'!H141</f>
        <v>41250</v>
      </c>
      <c r="H215" s="6">
        <f t="shared" si="3"/>
        <v>12.075526932084308</v>
      </c>
    </row>
    <row r="216" spans="1:8" ht="66.75" customHeight="1" x14ac:dyDescent="0.25">
      <c r="A216" s="15" t="s">
        <v>29</v>
      </c>
      <c r="B216" s="16" t="s">
        <v>90</v>
      </c>
      <c r="C216" s="16" t="s">
        <v>110</v>
      </c>
      <c r="D216" s="16" t="s">
        <v>120</v>
      </c>
      <c r="E216" s="16" t="s">
        <v>30</v>
      </c>
      <c r="F216" s="6">
        <f>'4'!G142</f>
        <v>341600</v>
      </c>
      <c r="G216" s="6">
        <f>'4'!H142</f>
        <v>41250</v>
      </c>
      <c r="H216" s="6">
        <f t="shared" si="3"/>
        <v>12.075526932084308</v>
      </c>
    </row>
    <row r="217" spans="1:8" ht="81" customHeight="1" x14ac:dyDescent="0.25">
      <c r="A217" s="15" t="s">
        <v>31</v>
      </c>
      <c r="B217" s="16" t="s">
        <v>90</v>
      </c>
      <c r="C217" s="16" t="s">
        <v>110</v>
      </c>
      <c r="D217" s="16" t="s">
        <v>120</v>
      </c>
      <c r="E217" s="16" t="s">
        <v>32</v>
      </c>
      <c r="F217" s="6">
        <f>'4'!G143</f>
        <v>341600</v>
      </c>
      <c r="G217" s="6">
        <f>'4'!H143</f>
        <v>41250</v>
      </c>
      <c r="H217" s="6">
        <f t="shared" si="3"/>
        <v>12.075526932084308</v>
      </c>
    </row>
    <row r="218" spans="1:8" ht="84.75" customHeight="1" x14ac:dyDescent="0.25">
      <c r="A218" s="15" t="s">
        <v>121</v>
      </c>
      <c r="B218" s="16" t="s">
        <v>90</v>
      </c>
      <c r="C218" s="16" t="s">
        <v>110</v>
      </c>
      <c r="D218" s="16" t="s">
        <v>122</v>
      </c>
      <c r="E218" s="16"/>
      <c r="F218" s="6">
        <f>'4'!G144</f>
        <v>10000</v>
      </c>
      <c r="G218" s="6">
        <f>'4'!H144</f>
        <v>0</v>
      </c>
      <c r="H218" s="6">
        <f t="shared" si="3"/>
        <v>0</v>
      </c>
    </row>
    <row r="219" spans="1:8" ht="76.5" customHeight="1" x14ac:dyDescent="0.25">
      <c r="A219" s="15" t="s">
        <v>29</v>
      </c>
      <c r="B219" s="16" t="s">
        <v>90</v>
      </c>
      <c r="C219" s="16" t="s">
        <v>110</v>
      </c>
      <c r="D219" s="16" t="s">
        <v>122</v>
      </c>
      <c r="E219" s="16" t="s">
        <v>30</v>
      </c>
      <c r="F219" s="6">
        <f>'4'!G145</f>
        <v>10000</v>
      </c>
      <c r="G219" s="6">
        <f>'4'!H145</f>
        <v>0</v>
      </c>
      <c r="H219" s="6">
        <f t="shared" si="3"/>
        <v>0</v>
      </c>
    </row>
    <row r="220" spans="1:8" ht="76.5" customHeight="1" x14ac:dyDescent="0.25">
      <c r="A220" s="15" t="s">
        <v>31</v>
      </c>
      <c r="B220" s="16" t="s">
        <v>90</v>
      </c>
      <c r="C220" s="16" t="s">
        <v>110</v>
      </c>
      <c r="D220" s="16" t="s">
        <v>122</v>
      </c>
      <c r="E220" s="16" t="s">
        <v>32</v>
      </c>
      <c r="F220" s="6">
        <f>'4'!G146</f>
        <v>10000</v>
      </c>
      <c r="G220" s="6">
        <f>'4'!H146</f>
        <v>0</v>
      </c>
      <c r="H220" s="6">
        <f t="shared" si="3"/>
        <v>0</v>
      </c>
    </row>
    <row r="221" spans="1:8" ht="126.75" customHeight="1" x14ac:dyDescent="0.25">
      <c r="A221" s="15" t="s">
        <v>608</v>
      </c>
      <c r="B221" s="16" t="s">
        <v>90</v>
      </c>
      <c r="C221" s="16" t="s">
        <v>110</v>
      </c>
      <c r="D221" s="16" t="s">
        <v>123</v>
      </c>
      <c r="E221" s="16"/>
      <c r="F221" s="6">
        <f>'4'!G147</f>
        <v>98661.03</v>
      </c>
      <c r="G221" s="6">
        <f>'4'!H147</f>
        <v>0</v>
      </c>
      <c r="H221" s="6">
        <f t="shared" si="3"/>
        <v>0</v>
      </c>
    </row>
    <row r="222" spans="1:8" ht="99" customHeight="1" x14ac:dyDescent="0.25">
      <c r="A222" s="15" t="s">
        <v>124</v>
      </c>
      <c r="B222" s="16" t="s">
        <v>90</v>
      </c>
      <c r="C222" s="16" t="s">
        <v>110</v>
      </c>
      <c r="D222" s="16" t="s">
        <v>125</v>
      </c>
      <c r="E222" s="16"/>
      <c r="F222" s="6">
        <f>'4'!G148</f>
        <v>98661.03</v>
      </c>
      <c r="G222" s="6">
        <f>'4'!H148</f>
        <v>0</v>
      </c>
      <c r="H222" s="6">
        <f t="shared" si="3"/>
        <v>0</v>
      </c>
    </row>
    <row r="223" spans="1:8" ht="72" customHeight="1" x14ac:dyDescent="0.25">
      <c r="A223" s="15" t="s">
        <v>29</v>
      </c>
      <c r="B223" s="16" t="s">
        <v>90</v>
      </c>
      <c r="C223" s="16" t="s">
        <v>110</v>
      </c>
      <c r="D223" s="16" t="s">
        <v>125</v>
      </c>
      <c r="E223" s="16" t="s">
        <v>30</v>
      </c>
      <c r="F223" s="6">
        <f>'4'!G149</f>
        <v>98661.03</v>
      </c>
      <c r="G223" s="6">
        <f>'4'!H149</f>
        <v>0</v>
      </c>
      <c r="H223" s="6">
        <f t="shared" si="3"/>
        <v>0</v>
      </c>
    </row>
    <row r="224" spans="1:8" ht="72" customHeight="1" x14ac:dyDescent="0.25">
      <c r="A224" s="15" t="s">
        <v>31</v>
      </c>
      <c r="B224" s="16" t="s">
        <v>90</v>
      </c>
      <c r="C224" s="16" t="s">
        <v>110</v>
      </c>
      <c r="D224" s="16" t="s">
        <v>125</v>
      </c>
      <c r="E224" s="16" t="s">
        <v>32</v>
      </c>
      <c r="F224" s="6">
        <f>'4'!G150</f>
        <v>98661.03</v>
      </c>
      <c r="G224" s="6">
        <f>'4'!H150</f>
        <v>0</v>
      </c>
      <c r="H224" s="6">
        <f t="shared" si="3"/>
        <v>0</v>
      </c>
    </row>
    <row r="225" spans="1:8" ht="38.25" customHeight="1" x14ac:dyDescent="0.25">
      <c r="A225" s="12" t="s">
        <v>126</v>
      </c>
      <c r="B225" s="13" t="s">
        <v>25</v>
      </c>
      <c r="C225" s="13"/>
      <c r="D225" s="13"/>
      <c r="E225" s="13"/>
      <c r="F225" s="5">
        <f>'4'!G151+'4'!G807</f>
        <v>13132288.4</v>
      </c>
      <c r="G225" s="5">
        <f>'4'!H151+'4'!H807</f>
        <v>534719.5</v>
      </c>
      <c r="H225" s="5">
        <f t="shared" si="3"/>
        <v>4.0717922399572029</v>
      </c>
    </row>
    <row r="226" spans="1:8" ht="33" customHeight="1" x14ac:dyDescent="0.25">
      <c r="A226" s="12" t="s">
        <v>127</v>
      </c>
      <c r="B226" s="13" t="s">
        <v>25</v>
      </c>
      <c r="C226" s="13" t="s">
        <v>128</v>
      </c>
      <c r="D226" s="13"/>
      <c r="E226" s="13"/>
      <c r="F226" s="5">
        <f>'4'!G152</f>
        <v>50000</v>
      </c>
      <c r="G226" s="5">
        <f>'4'!H152</f>
        <v>0</v>
      </c>
      <c r="H226" s="5">
        <f t="shared" si="3"/>
        <v>0</v>
      </c>
    </row>
    <row r="227" spans="1:8" ht="89.25" customHeight="1" x14ac:dyDescent="0.25">
      <c r="A227" s="15" t="s">
        <v>129</v>
      </c>
      <c r="B227" s="16" t="s">
        <v>25</v>
      </c>
      <c r="C227" s="16" t="s">
        <v>128</v>
      </c>
      <c r="D227" s="16" t="s">
        <v>130</v>
      </c>
      <c r="E227" s="16"/>
      <c r="F227" s="6">
        <f>'4'!G153</f>
        <v>50000</v>
      </c>
      <c r="G227" s="6">
        <f>'4'!H153</f>
        <v>0</v>
      </c>
      <c r="H227" s="6">
        <f t="shared" si="3"/>
        <v>0</v>
      </c>
    </row>
    <row r="228" spans="1:8" ht="132" customHeight="1" x14ac:dyDescent="0.25">
      <c r="A228" s="15" t="s">
        <v>614</v>
      </c>
      <c r="B228" s="16" t="s">
        <v>25</v>
      </c>
      <c r="C228" s="16" t="s">
        <v>128</v>
      </c>
      <c r="D228" s="16" t="s">
        <v>131</v>
      </c>
      <c r="E228" s="16"/>
      <c r="F228" s="6">
        <f>'4'!G154</f>
        <v>50000</v>
      </c>
      <c r="G228" s="6">
        <f>'4'!H154</f>
        <v>0</v>
      </c>
      <c r="H228" s="6">
        <f t="shared" si="3"/>
        <v>0</v>
      </c>
    </row>
    <row r="229" spans="1:8" ht="30.75" customHeight="1" x14ac:dyDescent="0.25">
      <c r="A229" s="15" t="s">
        <v>132</v>
      </c>
      <c r="B229" s="16" t="s">
        <v>25</v>
      </c>
      <c r="C229" s="16" t="s">
        <v>128</v>
      </c>
      <c r="D229" s="16" t="s">
        <v>133</v>
      </c>
      <c r="E229" s="16"/>
      <c r="F229" s="6">
        <f>'4'!G155</f>
        <v>50000</v>
      </c>
      <c r="G229" s="6">
        <f>'4'!H155</f>
        <v>0</v>
      </c>
      <c r="H229" s="6">
        <f t="shared" si="3"/>
        <v>0</v>
      </c>
    </row>
    <row r="230" spans="1:8" ht="64.5" customHeight="1" x14ac:dyDescent="0.25">
      <c r="A230" s="15" t="s">
        <v>29</v>
      </c>
      <c r="B230" s="16" t="s">
        <v>25</v>
      </c>
      <c r="C230" s="16" t="s">
        <v>128</v>
      </c>
      <c r="D230" s="16" t="s">
        <v>133</v>
      </c>
      <c r="E230" s="16" t="s">
        <v>30</v>
      </c>
      <c r="F230" s="6">
        <f>'4'!G156</f>
        <v>50000</v>
      </c>
      <c r="G230" s="6">
        <f>'4'!H156</f>
        <v>0</v>
      </c>
      <c r="H230" s="6">
        <f t="shared" si="3"/>
        <v>0</v>
      </c>
    </row>
    <row r="231" spans="1:8" ht="71.25" customHeight="1" x14ac:dyDescent="0.25">
      <c r="A231" s="15" t="s">
        <v>31</v>
      </c>
      <c r="B231" s="16" t="s">
        <v>25</v>
      </c>
      <c r="C231" s="16" t="s">
        <v>128</v>
      </c>
      <c r="D231" s="16" t="s">
        <v>133</v>
      </c>
      <c r="E231" s="16" t="s">
        <v>32</v>
      </c>
      <c r="F231" s="6">
        <f>'4'!G157</f>
        <v>50000</v>
      </c>
      <c r="G231" s="6">
        <f>'4'!H157</f>
        <v>0</v>
      </c>
      <c r="H231" s="6">
        <f t="shared" si="3"/>
        <v>0</v>
      </c>
    </row>
    <row r="232" spans="1:8" ht="31.5" customHeight="1" x14ac:dyDescent="0.25">
      <c r="A232" s="12" t="s">
        <v>134</v>
      </c>
      <c r="B232" s="13" t="s">
        <v>25</v>
      </c>
      <c r="C232" s="13" t="s">
        <v>135</v>
      </c>
      <c r="D232" s="13"/>
      <c r="E232" s="13"/>
      <c r="F232" s="5">
        <f>'4'!G158+'4'!G808</f>
        <v>11564900</v>
      </c>
      <c r="G232" s="5">
        <f>'4'!H158+'4'!H808</f>
        <v>364492.31</v>
      </c>
      <c r="H232" s="5">
        <f t="shared" si="3"/>
        <v>3.1517117311866079</v>
      </c>
    </row>
    <row r="233" spans="1:8" ht="119.25" customHeight="1" x14ac:dyDescent="0.25">
      <c r="A233" s="15" t="s">
        <v>616</v>
      </c>
      <c r="B233" s="16" t="s">
        <v>25</v>
      </c>
      <c r="C233" s="16" t="s">
        <v>135</v>
      </c>
      <c r="D233" s="16" t="s">
        <v>136</v>
      </c>
      <c r="E233" s="16"/>
      <c r="F233" s="6">
        <f>'4'!G809+'4'!G159</f>
        <v>11564900</v>
      </c>
      <c r="G233" s="6">
        <f>'4'!H809+'4'!H159</f>
        <v>364492.31</v>
      </c>
      <c r="H233" s="6">
        <f t="shared" si="3"/>
        <v>3.1517117311866079</v>
      </c>
    </row>
    <row r="234" spans="1:8" ht="53.25" customHeight="1" x14ac:dyDescent="0.25">
      <c r="A234" s="15" t="s">
        <v>615</v>
      </c>
      <c r="B234" s="16" t="s">
        <v>25</v>
      </c>
      <c r="C234" s="16" t="s">
        <v>135</v>
      </c>
      <c r="D234" s="16" t="s">
        <v>137</v>
      </c>
      <c r="E234" s="16"/>
      <c r="F234" s="6">
        <f>'4'!G160+'4'!G810</f>
        <v>6245185</v>
      </c>
      <c r="G234" s="6">
        <f>'4'!H160+'4'!H810</f>
        <v>364492.31</v>
      </c>
      <c r="H234" s="6">
        <f t="shared" si="3"/>
        <v>5.8363733019918547</v>
      </c>
    </row>
    <row r="235" spans="1:8" ht="66.75" customHeight="1" x14ac:dyDescent="0.25">
      <c r="A235" s="15" t="s">
        <v>481</v>
      </c>
      <c r="B235" s="16" t="s">
        <v>25</v>
      </c>
      <c r="C235" s="16" t="s">
        <v>135</v>
      </c>
      <c r="D235" s="16" t="s">
        <v>482</v>
      </c>
      <c r="E235" s="16"/>
      <c r="F235" s="6">
        <f>'4'!G811</f>
        <v>930285</v>
      </c>
      <c r="G235" s="6">
        <f>'4'!H811</f>
        <v>0</v>
      </c>
      <c r="H235" s="6">
        <f t="shared" si="3"/>
        <v>0</v>
      </c>
    </row>
    <row r="236" spans="1:8" ht="75.75" customHeight="1" x14ac:dyDescent="0.25">
      <c r="A236" s="15" t="s">
        <v>29</v>
      </c>
      <c r="B236" s="16" t="s">
        <v>25</v>
      </c>
      <c r="C236" s="16" t="s">
        <v>135</v>
      </c>
      <c r="D236" s="16" t="s">
        <v>482</v>
      </c>
      <c r="E236" s="16" t="s">
        <v>30</v>
      </c>
      <c r="F236" s="6">
        <f>'4'!G812</f>
        <v>930285</v>
      </c>
      <c r="G236" s="6">
        <f>'4'!H812</f>
        <v>0</v>
      </c>
      <c r="H236" s="6">
        <f t="shared" si="3"/>
        <v>0</v>
      </c>
    </row>
    <row r="237" spans="1:8" ht="78.75" customHeight="1" x14ac:dyDescent="0.25">
      <c r="A237" s="15" t="s">
        <v>31</v>
      </c>
      <c r="B237" s="16" t="s">
        <v>25</v>
      </c>
      <c r="C237" s="16" t="s">
        <v>135</v>
      </c>
      <c r="D237" s="16" t="s">
        <v>482</v>
      </c>
      <c r="E237" s="16" t="s">
        <v>32</v>
      </c>
      <c r="F237" s="6">
        <f>'4'!G813</f>
        <v>930285</v>
      </c>
      <c r="G237" s="6">
        <f>'4'!H813</f>
        <v>0</v>
      </c>
      <c r="H237" s="6">
        <f t="shared" si="3"/>
        <v>0</v>
      </c>
    </row>
    <row r="238" spans="1:8" ht="69" customHeight="1" x14ac:dyDescent="0.25">
      <c r="A238" s="15" t="s">
        <v>138</v>
      </c>
      <c r="B238" s="16" t="s">
        <v>25</v>
      </c>
      <c r="C238" s="16" t="s">
        <v>135</v>
      </c>
      <c r="D238" s="16" t="s">
        <v>139</v>
      </c>
      <c r="E238" s="16"/>
      <c r="F238" s="6">
        <f>'4'!G161</f>
        <v>4944900</v>
      </c>
      <c r="G238" s="6">
        <f>'4'!H161</f>
        <v>314492.31</v>
      </c>
      <c r="H238" s="6">
        <f t="shared" si="3"/>
        <v>6.3599326578899467</v>
      </c>
    </row>
    <row r="239" spans="1:8" ht="71.25" customHeight="1" x14ac:dyDescent="0.25">
      <c r="A239" s="15" t="s">
        <v>29</v>
      </c>
      <c r="B239" s="16" t="s">
        <v>25</v>
      </c>
      <c r="C239" s="16" t="s">
        <v>135</v>
      </c>
      <c r="D239" s="16" t="s">
        <v>139</v>
      </c>
      <c r="E239" s="16" t="s">
        <v>30</v>
      </c>
      <c r="F239" s="6">
        <f>'4'!G162</f>
        <v>4944900</v>
      </c>
      <c r="G239" s="6">
        <f>'4'!H162</f>
        <v>314492.31</v>
      </c>
      <c r="H239" s="6">
        <f t="shared" si="3"/>
        <v>6.3599326578899467</v>
      </c>
    </row>
    <row r="240" spans="1:8" ht="71.25" customHeight="1" x14ac:dyDescent="0.25">
      <c r="A240" s="15" t="s">
        <v>31</v>
      </c>
      <c r="B240" s="16" t="s">
        <v>25</v>
      </c>
      <c r="C240" s="16" t="s">
        <v>135</v>
      </c>
      <c r="D240" s="16" t="s">
        <v>139</v>
      </c>
      <c r="E240" s="16" t="s">
        <v>32</v>
      </c>
      <c r="F240" s="6">
        <f>'4'!G163</f>
        <v>4944900</v>
      </c>
      <c r="G240" s="6">
        <f>'4'!H163</f>
        <v>314492.31</v>
      </c>
      <c r="H240" s="6">
        <f t="shared" si="3"/>
        <v>6.3599326578899467</v>
      </c>
    </row>
    <row r="241" spans="1:8" ht="95.25" customHeight="1" x14ac:dyDescent="0.25">
      <c r="A241" s="15" t="str">
        <f>'4'!A164</f>
        <v>Мероприятия по транспортной безопасности, проводимые в рамках строительства, реконструкции, капитального ремонта и ремонта автомобильных дорог</v>
      </c>
      <c r="B241" s="38" t="str">
        <f>'4'!C164</f>
        <v>04</v>
      </c>
      <c r="C241" s="38" t="str">
        <f>'4'!D164</f>
        <v>09</v>
      </c>
      <c r="D241" s="38" t="str">
        <f>'4'!E164</f>
        <v>5Э 0 01 9Д040</v>
      </c>
      <c r="E241" s="38"/>
      <c r="F241" s="6">
        <f>'4'!G164</f>
        <v>250000</v>
      </c>
      <c r="G241" s="6">
        <f>'4'!H164</f>
        <v>50000</v>
      </c>
      <c r="H241" s="6">
        <f t="shared" si="3"/>
        <v>20</v>
      </c>
    </row>
    <row r="242" spans="1:8" ht="74.25" customHeight="1" x14ac:dyDescent="0.25">
      <c r="A242" s="15" t="str">
        <f>'4'!A165</f>
        <v>Закупка товаров, работ и услуг для обеспечения государственных (муниципальных) нужд</v>
      </c>
      <c r="B242" s="38" t="str">
        <f>'4'!C165</f>
        <v>04</v>
      </c>
      <c r="C242" s="38" t="str">
        <f>'4'!D165</f>
        <v>09</v>
      </c>
      <c r="D242" s="38" t="str">
        <f>'4'!E165</f>
        <v>5Э 0 01 9Д040</v>
      </c>
      <c r="E242" s="38" t="str">
        <f>'4'!F165</f>
        <v>200</v>
      </c>
      <c r="F242" s="6">
        <f>'4'!G165</f>
        <v>250000</v>
      </c>
      <c r="G242" s="6">
        <f>'4'!H165</f>
        <v>50000</v>
      </c>
      <c r="H242" s="6">
        <f t="shared" si="3"/>
        <v>20</v>
      </c>
    </row>
    <row r="243" spans="1:8" ht="74.25" customHeight="1" x14ac:dyDescent="0.25">
      <c r="A243" s="15" t="str">
        <f>'4'!A166</f>
        <v>Иные закупки товаров, работ и услуг для обеспечения государственных (муниципальных) нужд</v>
      </c>
      <c r="B243" s="38" t="str">
        <f>'4'!C166</f>
        <v>04</v>
      </c>
      <c r="C243" s="38" t="str">
        <f>'4'!D166</f>
        <v>09</v>
      </c>
      <c r="D243" s="38" t="str">
        <f>'4'!E166</f>
        <v>5Э 0 01 9Д040</v>
      </c>
      <c r="E243" s="38" t="str">
        <f>'4'!F166</f>
        <v>240</v>
      </c>
      <c r="F243" s="6">
        <f>'4'!G166</f>
        <v>250000</v>
      </c>
      <c r="G243" s="6">
        <f>'4'!H166</f>
        <v>50000</v>
      </c>
      <c r="H243" s="6">
        <f t="shared" si="3"/>
        <v>20</v>
      </c>
    </row>
    <row r="244" spans="1:8" ht="66" customHeight="1" x14ac:dyDescent="0.25">
      <c r="A244" s="15" t="s">
        <v>483</v>
      </c>
      <c r="B244" s="16" t="s">
        <v>25</v>
      </c>
      <c r="C244" s="16" t="s">
        <v>135</v>
      </c>
      <c r="D244" s="16" t="s">
        <v>484</v>
      </c>
      <c r="E244" s="16"/>
      <c r="F244" s="6">
        <f>'4'!G814</f>
        <v>20000</v>
      </c>
      <c r="G244" s="6">
        <f>'4'!H814</f>
        <v>0</v>
      </c>
      <c r="H244" s="6">
        <f t="shared" si="3"/>
        <v>0</v>
      </c>
    </row>
    <row r="245" spans="1:8" ht="66" customHeight="1" x14ac:dyDescent="0.25">
      <c r="A245" s="15" t="s">
        <v>29</v>
      </c>
      <c r="B245" s="16" t="s">
        <v>25</v>
      </c>
      <c r="C245" s="16" t="s">
        <v>135</v>
      </c>
      <c r="D245" s="16" t="s">
        <v>484</v>
      </c>
      <c r="E245" s="16" t="s">
        <v>30</v>
      </c>
      <c r="F245" s="6">
        <f>'4'!G815</f>
        <v>20000</v>
      </c>
      <c r="G245" s="6">
        <f>'4'!H815</f>
        <v>0</v>
      </c>
      <c r="H245" s="6">
        <f t="shared" si="3"/>
        <v>0</v>
      </c>
    </row>
    <row r="246" spans="1:8" ht="87" customHeight="1" x14ac:dyDescent="0.25">
      <c r="A246" s="15" t="s">
        <v>31</v>
      </c>
      <c r="B246" s="16" t="s">
        <v>25</v>
      </c>
      <c r="C246" s="16" t="s">
        <v>135</v>
      </c>
      <c r="D246" s="16" t="s">
        <v>484</v>
      </c>
      <c r="E246" s="16" t="s">
        <v>32</v>
      </c>
      <c r="F246" s="6">
        <f>'4'!G816</f>
        <v>20000</v>
      </c>
      <c r="G246" s="6">
        <f>'4'!H816</f>
        <v>0</v>
      </c>
      <c r="H246" s="6">
        <f t="shared" si="3"/>
        <v>0</v>
      </c>
    </row>
    <row r="247" spans="1:8" ht="94.5" customHeight="1" x14ac:dyDescent="0.25">
      <c r="A247" s="15" t="s">
        <v>485</v>
      </c>
      <c r="B247" s="16" t="s">
        <v>25</v>
      </c>
      <c r="C247" s="16" t="s">
        <v>135</v>
      </c>
      <c r="D247" s="16" t="s">
        <v>486</v>
      </c>
      <c r="E247" s="16"/>
      <c r="F247" s="6">
        <f>'4'!G817</f>
        <v>100000</v>
      </c>
      <c r="G247" s="6">
        <f>'4'!H817</f>
        <v>0</v>
      </c>
      <c r="H247" s="6">
        <f t="shared" si="3"/>
        <v>0</v>
      </c>
    </row>
    <row r="248" spans="1:8" ht="85.5" customHeight="1" x14ac:dyDescent="0.25">
      <c r="A248" s="15" t="s">
        <v>29</v>
      </c>
      <c r="B248" s="16" t="s">
        <v>25</v>
      </c>
      <c r="C248" s="16" t="s">
        <v>135</v>
      </c>
      <c r="D248" s="16" t="s">
        <v>486</v>
      </c>
      <c r="E248" s="16" t="s">
        <v>30</v>
      </c>
      <c r="F248" s="6">
        <f>'4'!G818</f>
        <v>100000</v>
      </c>
      <c r="G248" s="6">
        <f>'4'!H818</f>
        <v>0</v>
      </c>
      <c r="H248" s="6">
        <f t="shared" si="3"/>
        <v>0</v>
      </c>
    </row>
    <row r="249" spans="1:8" ht="85.5" customHeight="1" x14ac:dyDescent="0.25">
      <c r="A249" s="15" t="s">
        <v>31</v>
      </c>
      <c r="B249" s="16" t="s">
        <v>25</v>
      </c>
      <c r="C249" s="16" t="s">
        <v>135</v>
      </c>
      <c r="D249" s="16" t="s">
        <v>486</v>
      </c>
      <c r="E249" s="16" t="s">
        <v>32</v>
      </c>
      <c r="F249" s="6">
        <f>'4'!G819</f>
        <v>100000</v>
      </c>
      <c r="G249" s="6">
        <f>'4'!H819</f>
        <v>0</v>
      </c>
      <c r="H249" s="6">
        <f t="shared" si="3"/>
        <v>0</v>
      </c>
    </row>
    <row r="250" spans="1:8" ht="151.5" customHeight="1" x14ac:dyDescent="0.25">
      <c r="A250" s="39" t="str">
        <f>'4'!A820</f>
        <v>Основное мероприятие «Расходные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субсидии»</v>
      </c>
      <c r="B250" s="38" t="str">
        <f>'4'!C820</f>
        <v>04</v>
      </c>
      <c r="C250" s="38" t="str">
        <f>'4'!D820</f>
        <v>09</v>
      </c>
      <c r="D250" s="38" t="str">
        <f>'4'!E820</f>
        <v>5Э 0 05 00000</v>
      </c>
      <c r="E250" s="38"/>
      <c r="F250" s="39">
        <f>'4'!G820</f>
        <v>5319715</v>
      </c>
      <c r="G250" s="39">
        <f>'4'!H820</f>
        <v>0</v>
      </c>
      <c r="H250" s="6">
        <f t="shared" si="3"/>
        <v>0</v>
      </c>
    </row>
    <row r="251" spans="1:8" ht="36.75" customHeight="1" x14ac:dyDescent="0.25">
      <c r="A251" s="39" t="str">
        <f>'4'!A821</f>
        <v>Реализация инициативных проектов</v>
      </c>
      <c r="B251" s="38" t="str">
        <f>'4'!C821</f>
        <v>04</v>
      </c>
      <c r="C251" s="38" t="str">
        <f>'4'!D821</f>
        <v>09</v>
      </c>
      <c r="D251" s="38" t="str">
        <f>'4'!E821</f>
        <v>5Э 0 05 SД770</v>
      </c>
      <c r="E251" s="38"/>
      <c r="F251" s="39">
        <f>'4'!G821</f>
        <v>5319715</v>
      </c>
      <c r="G251" s="39">
        <f>'4'!H821</f>
        <v>0</v>
      </c>
      <c r="H251" s="6">
        <f t="shared" si="3"/>
        <v>0</v>
      </c>
    </row>
    <row r="252" spans="1:8" ht="78" customHeight="1" x14ac:dyDescent="0.25">
      <c r="A252" s="39" t="str">
        <f>'4'!A822</f>
        <v>Закупка товаров, работ и услуг для обеспечения государственных (муниципальных) нужд</v>
      </c>
      <c r="B252" s="38" t="str">
        <f>'4'!C822</f>
        <v>04</v>
      </c>
      <c r="C252" s="38" t="str">
        <f>'4'!D822</f>
        <v>09</v>
      </c>
      <c r="D252" s="38" t="str">
        <f>'4'!E822</f>
        <v>5Э 0 05 SД770</v>
      </c>
      <c r="E252" s="38" t="str">
        <f>'4'!F822</f>
        <v>200</v>
      </c>
      <c r="F252" s="39">
        <f>'4'!G822</f>
        <v>5319715</v>
      </c>
      <c r="G252" s="39">
        <f>'4'!H822</f>
        <v>0</v>
      </c>
      <c r="H252" s="6">
        <f t="shared" si="3"/>
        <v>0</v>
      </c>
    </row>
    <row r="253" spans="1:8" ht="78" customHeight="1" x14ac:dyDescent="0.25">
      <c r="A253" s="39" t="str">
        <f>'4'!A823</f>
        <v>Иные закупки товаров, работ и услуг для обеспечения государственных (муниципальных) нужд</v>
      </c>
      <c r="B253" s="38" t="str">
        <f>'4'!C823</f>
        <v>04</v>
      </c>
      <c r="C253" s="38" t="str">
        <f>'4'!D823</f>
        <v>09</v>
      </c>
      <c r="D253" s="38" t="str">
        <f>'4'!E823</f>
        <v>5Э 0 05 SД770</v>
      </c>
      <c r="E253" s="38" t="str">
        <f>'4'!F823</f>
        <v>240</v>
      </c>
      <c r="F253" s="39">
        <f>'4'!G823</f>
        <v>5319715</v>
      </c>
      <c r="G253" s="39">
        <f>'4'!H823</f>
        <v>0</v>
      </c>
      <c r="H253" s="6">
        <f t="shared" si="3"/>
        <v>0</v>
      </c>
    </row>
    <row r="254" spans="1:8" ht="47.25" customHeight="1" x14ac:dyDescent="0.25">
      <c r="A254" s="12" t="s">
        <v>140</v>
      </c>
      <c r="B254" s="13" t="s">
        <v>25</v>
      </c>
      <c r="C254" s="13" t="s">
        <v>141</v>
      </c>
      <c r="D254" s="13"/>
      <c r="E254" s="13"/>
      <c r="F254" s="5">
        <f>'4'!G167</f>
        <v>1517388.4</v>
      </c>
      <c r="G254" s="5">
        <f>'4'!H167</f>
        <v>170227.19</v>
      </c>
      <c r="H254" s="5">
        <f t="shared" si="3"/>
        <v>11.218432274821662</v>
      </c>
    </row>
    <row r="255" spans="1:8" ht="70.5" customHeight="1" x14ac:dyDescent="0.25">
      <c r="A255" s="15" t="s">
        <v>617</v>
      </c>
      <c r="B255" s="16" t="s">
        <v>25</v>
      </c>
      <c r="C255" s="16" t="s">
        <v>141</v>
      </c>
      <c r="D255" s="16" t="s">
        <v>142</v>
      </c>
      <c r="E255" s="16"/>
      <c r="F255" s="6">
        <f>'4'!G168</f>
        <v>234000</v>
      </c>
      <c r="G255" s="6">
        <f>'4'!H168</f>
        <v>0</v>
      </c>
      <c r="H255" s="6">
        <f t="shared" si="3"/>
        <v>0</v>
      </c>
    </row>
    <row r="256" spans="1:8" ht="37.5" x14ac:dyDescent="0.25">
      <c r="A256" s="15" t="s">
        <v>618</v>
      </c>
      <c r="B256" s="16" t="s">
        <v>25</v>
      </c>
      <c r="C256" s="16" t="s">
        <v>141</v>
      </c>
      <c r="D256" s="16" t="s">
        <v>143</v>
      </c>
      <c r="E256" s="16"/>
      <c r="F256" s="6">
        <f>'4'!G169</f>
        <v>184000</v>
      </c>
      <c r="G256" s="6">
        <f>'4'!H169</f>
        <v>0</v>
      </c>
      <c r="H256" s="6">
        <f t="shared" si="3"/>
        <v>0</v>
      </c>
    </row>
    <row r="257" spans="1:8" ht="56.25" x14ac:dyDescent="0.25">
      <c r="A257" s="15" t="s">
        <v>619</v>
      </c>
      <c r="B257" s="16" t="s">
        <v>25</v>
      </c>
      <c r="C257" s="16" t="s">
        <v>141</v>
      </c>
      <c r="D257" s="16" t="s">
        <v>144</v>
      </c>
      <c r="E257" s="16"/>
      <c r="F257" s="6">
        <f>'4'!G170</f>
        <v>184000</v>
      </c>
      <c r="G257" s="6">
        <f>'4'!H170</f>
        <v>0</v>
      </c>
      <c r="H257" s="6">
        <f t="shared" si="3"/>
        <v>0</v>
      </c>
    </row>
    <row r="258" spans="1:8" ht="67.5" customHeight="1" x14ac:dyDescent="0.25">
      <c r="A258" s="15" t="s">
        <v>145</v>
      </c>
      <c r="B258" s="16" t="s">
        <v>25</v>
      </c>
      <c r="C258" s="16" t="s">
        <v>141</v>
      </c>
      <c r="D258" s="16" t="s">
        <v>146</v>
      </c>
      <c r="E258" s="16"/>
      <c r="F258" s="6">
        <f>'4'!G171</f>
        <v>95000</v>
      </c>
      <c r="G258" s="6">
        <f>'4'!H171</f>
        <v>0</v>
      </c>
      <c r="H258" s="6">
        <f t="shared" si="3"/>
        <v>0</v>
      </c>
    </row>
    <row r="259" spans="1:8" ht="67.5" customHeight="1" x14ac:dyDescent="0.25">
      <c r="A259" s="15" t="s">
        <v>147</v>
      </c>
      <c r="B259" s="16" t="s">
        <v>25</v>
      </c>
      <c r="C259" s="16" t="s">
        <v>141</v>
      </c>
      <c r="D259" s="16" t="s">
        <v>146</v>
      </c>
      <c r="E259" s="16" t="s">
        <v>148</v>
      </c>
      <c r="F259" s="6">
        <f>'4'!G172</f>
        <v>95000</v>
      </c>
      <c r="G259" s="6">
        <f>'4'!H172</f>
        <v>0</v>
      </c>
      <c r="H259" s="6">
        <f t="shared" si="3"/>
        <v>0</v>
      </c>
    </row>
    <row r="260" spans="1:8" ht="75" x14ac:dyDescent="0.25">
      <c r="A260" s="15" t="s">
        <v>149</v>
      </c>
      <c r="B260" s="16" t="s">
        <v>25</v>
      </c>
      <c r="C260" s="16" t="s">
        <v>141</v>
      </c>
      <c r="D260" s="16" t="s">
        <v>146</v>
      </c>
      <c r="E260" s="16" t="s">
        <v>150</v>
      </c>
      <c r="F260" s="6">
        <f>'4'!G173</f>
        <v>95000</v>
      </c>
      <c r="G260" s="6">
        <f>'4'!H173</f>
        <v>0</v>
      </c>
      <c r="H260" s="6">
        <f t="shared" si="3"/>
        <v>0</v>
      </c>
    </row>
    <row r="261" spans="1:8" ht="57.75" customHeight="1" x14ac:dyDescent="0.25">
      <c r="A261" s="15" t="s">
        <v>151</v>
      </c>
      <c r="B261" s="16" t="s">
        <v>25</v>
      </c>
      <c r="C261" s="16" t="s">
        <v>141</v>
      </c>
      <c r="D261" s="16" t="s">
        <v>152</v>
      </c>
      <c r="E261" s="16"/>
      <c r="F261" s="6">
        <f>'4'!G174</f>
        <v>89000</v>
      </c>
      <c r="G261" s="6">
        <f>'4'!H174</f>
        <v>0</v>
      </c>
      <c r="H261" s="6">
        <f t="shared" si="3"/>
        <v>0</v>
      </c>
    </row>
    <row r="262" spans="1:8" ht="72" customHeight="1" x14ac:dyDescent="0.25">
      <c r="A262" s="15" t="s">
        <v>147</v>
      </c>
      <c r="B262" s="16" t="s">
        <v>25</v>
      </c>
      <c r="C262" s="16" t="s">
        <v>141</v>
      </c>
      <c r="D262" s="16" t="s">
        <v>152</v>
      </c>
      <c r="E262" s="16" t="s">
        <v>148</v>
      </c>
      <c r="F262" s="6">
        <f>'4'!G175</f>
        <v>89000</v>
      </c>
      <c r="G262" s="6">
        <f>'4'!H175</f>
        <v>0</v>
      </c>
      <c r="H262" s="6">
        <f t="shared" si="3"/>
        <v>0</v>
      </c>
    </row>
    <row r="263" spans="1:8" ht="99" customHeight="1" x14ac:dyDescent="0.25">
      <c r="A263" s="15" t="s">
        <v>149</v>
      </c>
      <c r="B263" s="16" t="s">
        <v>25</v>
      </c>
      <c r="C263" s="16" t="s">
        <v>141</v>
      </c>
      <c r="D263" s="16" t="s">
        <v>152</v>
      </c>
      <c r="E263" s="16" t="s">
        <v>150</v>
      </c>
      <c r="F263" s="6">
        <f>'4'!G176</f>
        <v>89000</v>
      </c>
      <c r="G263" s="6">
        <f>'4'!H176</f>
        <v>0</v>
      </c>
      <c r="H263" s="6">
        <f t="shared" si="3"/>
        <v>0</v>
      </c>
    </row>
    <row r="264" spans="1:8" ht="104.25" customHeight="1" x14ac:dyDescent="0.25">
      <c r="A264" s="15" t="s">
        <v>620</v>
      </c>
      <c r="B264" s="16" t="s">
        <v>25</v>
      </c>
      <c r="C264" s="16" t="s">
        <v>141</v>
      </c>
      <c r="D264" s="16" t="s">
        <v>153</v>
      </c>
      <c r="E264" s="16"/>
      <c r="F264" s="6">
        <f>'4'!G177</f>
        <v>50000</v>
      </c>
      <c r="G264" s="6">
        <f>'4'!H177</f>
        <v>0</v>
      </c>
      <c r="H264" s="6">
        <f t="shared" si="3"/>
        <v>0</v>
      </c>
    </row>
    <row r="265" spans="1:8" ht="162" customHeight="1" x14ac:dyDescent="0.25">
      <c r="A265" s="15" t="s">
        <v>621</v>
      </c>
      <c r="B265" s="16" t="s">
        <v>25</v>
      </c>
      <c r="C265" s="16" t="s">
        <v>141</v>
      </c>
      <c r="D265" s="16" t="s">
        <v>154</v>
      </c>
      <c r="E265" s="16"/>
      <c r="F265" s="6">
        <f>'4'!G178</f>
        <v>50000</v>
      </c>
      <c r="G265" s="6">
        <f>'4'!H178</f>
        <v>0</v>
      </c>
      <c r="H265" s="6">
        <f t="shared" ref="H265:H328" si="4">G265/F265*100</f>
        <v>0</v>
      </c>
    </row>
    <row r="266" spans="1:8" ht="226.5" customHeight="1" x14ac:dyDescent="0.25">
      <c r="A266" s="15" t="s">
        <v>155</v>
      </c>
      <c r="B266" s="16" t="s">
        <v>25</v>
      </c>
      <c r="C266" s="16" t="s">
        <v>141</v>
      </c>
      <c r="D266" s="16" t="s">
        <v>156</v>
      </c>
      <c r="E266" s="16"/>
      <c r="F266" s="6">
        <f>'4'!G179</f>
        <v>50000</v>
      </c>
      <c r="G266" s="6">
        <f>'4'!H179</f>
        <v>0</v>
      </c>
      <c r="H266" s="6">
        <f t="shared" si="4"/>
        <v>0</v>
      </c>
    </row>
    <row r="267" spans="1:8" ht="66" customHeight="1" x14ac:dyDescent="0.25">
      <c r="A267" s="15" t="s">
        <v>147</v>
      </c>
      <c r="B267" s="16" t="s">
        <v>25</v>
      </c>
      <c r="C267" s="16" t="s">
        <v>141</v>
      </c>
      <c r="D267" s="16" t="s">
        <v>156</v>
      </c>
      <c r="E267" s="16" t="s">
        <v>148</v>
      </c>
      <c r="F267" s="6">
        <f>'4'!G180</f>
        <v>50000</v>
      </c>
      <c r="G267" s="6">
        <f>'4'!H180</f>
        <v>0</v>
      </c>
      <c r="H267" s="6">
        <f t="shared" si="4"/>
        <v>0</v>
      </c>
    </row>
    <row r="268" spans="1:8" ht="81.75" customHeight="1" x14ac:dyDescent="0.25">
      <c r="A268" s="15" t="s">
        <v>149</v>
      </c>
      <c r="B268" s="16" t="s">
        <v>25</v>
      </c>
      <c r="C268" s="16" t="s">
        <v>141</v>
      </c>
      <c r="D268" s="16" t="s">
        <v>156</v>
      </c>
      <c r="E268" s="16" t="s">
        <v>150</v>
      </c>
      <c r="F268" s="6">
        <f>'4'!G181</f>
        <v>50000</v>
      </c>
      <c r="G268" s="6">
        <f>'4'!H181</f>
        <v>0</v>
      </c>
      <c r="H268" s="6">
        <f t="shared" si="4"/>
        <v>0</v>
      </c>
    </row>
    <row r="269" spans="1:8" ht="64.5" customHeight="1" x14ac:dyDescent="0.25">
      <c r="A269" s="15" t="s">
        <v>622</v>
      </c>
      <c r="B269" s="16" t="s">
        <v>25</v>
      </c>
      <c r="C269" s="16" t="s">
        <v>141</v>
      </c>
      <c r="D269" s="16" t="s">
        <v>157</v>
      </c>
      <c r="E269" s="16"/>
      <c r="F269" s="6">
        <f>'4'!G182</f>
        <v>40000</v>
      </c>
      <c r="G269" s="6">
        <f>'4'!H182</f>
        <v>0</v>
      </c>
      <c r="H269" s="6">
        <f t="shared" si="4"/>
        <v>0</v>
      </c>
    </row>
    <row r="270" spans="1:8" ht="44.25" customHeight="1" x14ac:dyDescent="0.25">
      <c r="A270" s="15" t="s">
        <v>623</v>
      </c>
      <c r="B270" s="16" t="s">
        <v>25</v>
      </c>
      <c r="C270" s="16" t="s">
        <v>141</v>
      </c>
      <c r="D270" s="16" t="s">
        <v>158</v>
      </c>
      <c r="E270" s="16"/>
      <c r="F270" s="6">
        <f>'4'!G183</f>
        <v>40000</v>
      </c>
      <c r="G270" s="6">
        <f>'4'!H183</f>
        <v>0</v>
      </c>
      <c r="H270" s="6">
        <f t="shared" si="4"/>
        <v>0</v>
      </c>
    </row>
    <row r="271" spans="1:8" ht="49.5" customHeight="1" x14ac:dyDescent="0.25">
      <c r="A271" s="15" t="s">
        <v>159</v>
      </c>
      <c r="B271" s="16" t="s">
        <v>25</v>
      </c>
      <c r="C271" s="16" t="s">
        <v>141</v>
      </c>
      <c r="D271" s="16" t="s">
        <v>160</v>
      </c>
      <c r="E271" s="16"/>
      <c r="F271" s="6">
        <f>'4'!G184</f>
        <v>40000</v>
      </c>
      <c r="G271" s="6">
        <f>'4'!H184</f>
        <v>0</v>
      </c>
      <c r="H271" s="6">
        <f t="shared" si="4"/>
        <v>0</v>
      </c>
    </row>
    <row r="272" spans="1:8" ht="30.75" customHeight="1" x14ac:dyDescent="0.25">
      <c r="A272" s="15" t="s">
        <v>50</v>
      </c>
      <c r="B272" s="16" t="s">
        <v>25</v>
      </c>
      <c r="C272" s="16" t="s">
        <v>141</v>
      </c>
      <c r="D272" s="16" t="s">
        <v>160</v>
      </c>
      <c r="E272" s="16" t="s">
        <v>51</v>
      </c>
      <c r="F272" s="6">
        <f>'4'!G185</f>
        <v>40000</v>
      </c>
      <c r="G272" s="6">
        <f>'4'!H185</f>
        <v>0</v>
      </c>
      <c r="H272" s="6">
        <f t="shared" si="4"/>
        <v>0</v>
      </c>
    </row>
    <row r="273" spans="1:8" ht="102" customHeight="1" x14ac:dyDescent="0.25">
      <c r="A273" s="15" t="s">
        <v>161</v>
      </c>
      <c r="B273" s="16" t="s">
        <v>25</v>
      </c>
      <c r="C273" s="16" t="s">
        <v>141</v>
      </c>
      <c r="D273" s="16" t="s">
        <v>160</v>
      </c>
      <c r="E273" s="16" t="s">
        <v>162</v>
      </c>
      <c r="F273" s="6">
        <f>'4'!G186</f>
        <v>40000</v>
      </c>
      <c r="G273" s="6">
        <f>'4'!H186</f>
        <v>0</v>
      </c>
      <c r="H273" s="6">
        <f t="shared" si="4"/>
        <v>0</v>
      </c>
    </row>
    <row r="274" spans="1:8" ht="108.75" customHeight="1" x14ac:dyDescent="0.25">
      <c r="A274" s="15" t="s">
        <v>600</v>
      </c>
      <c r="B274" s="16" t="s">
        <v>25</v>
      </c>
      <c r="C274" s="16" t="s">
        <v>141</v>
      </c>
      <c r="D274" s="16" t="s">
        <v>63</v>
      </c>
      <c r="E274" s="16"/>
      <c r="F274" s="6">
        <f>'4'!G187</f>
        <v>610389</v>
      </c>
      <c r="G274" s="6">
        <f>'4'!H187</f>
        <v>89401.46</v>
      </c>
      <c r="H274" s="6">
        <f t="shared" si="4"/>
        <v>14.646636816849584</v>
      </c>
    </row>
    <row r="275" spans="1:8" ht="105.75" customHeight="1" x14ac:dyDescent="0.25">
      <c r="A275" s="15" t="s">
        <v>624</v>
      </c>
      <c r="B275" s="16" t="s">
        <v>25</v>
      </c>
      <c r="C275" s="16" t="s">
        <v>141</v>
      </c>
      <c r="D275" s="16" t="s">
        <v>163</v>
      </c>
      <c r="E275" s="16"/>
      <c r="F275" s="6">
        <f>'4'!G188</f>
        <v>610389</v>
      </c>
      <c r="G275" s="6">
        <f>'4'!H188</f>
        <v>89401.46</v>
      </c>
      <c r="H275" s="6">
        <f t="shared" si="4"/>
        <v>14.646636816849584</v>
      </c>
    </row>
    <row r="276" spans="1:8" ht="49.5" customHeight="1" x14ac:dyDescent="0.25">
      <c r="A276" s="15" t="s">
        <v>164</v>
      </c>
      <c r="B276" s="16" t="s">
        <v>25</v>
      </c>
      <c r="C276" s="16" t="s">
        <v>141</v>
      </c>
      <c r="D276" s="16" t="s">
        <v>165</v>
      </c>
      <c r="E276" s="16"/>
      <c r="F276" s="6">
        <f>'4'!G189</f>
        <v>610389</v>
      </c>
      <c r="G276" s="6">
        <f>'4'!H189</f>
        <v>89401.46</v>
      </c>
      <c r="H276" s="6">
        <f t="shared" si="4"/>
        <v>14.646636816849584</v>
      </c>
    </row>
    <row r="277" spans="1:8" ht="86.25" customHeight="1" x14ac:dyDescent="0.25">
      <c r="A277" s="15" t="s">
        <v>29</v>
      </c>
      <c r="B277" s="16" t="s">
        <v>25</v>
      </c>
      <c r="C277" s="16" t="s">
        <v>141</v>
      </c>
      <c r="D277" s="16" t="s">
        <v>165</v>
      </c>
      <c r="E277" s="16" t="s">
        <v>30</v>
      </c>
      <c r="F277" s="6">
        <f>'4'!G190</f>
        <v>610389</v>
      </c>
      <c r="G277" s="6">
        <f>'4'!H190</f>
        <v>89401.46</v>
      </c>
      <c r="H277" s="6">
        <f t="shared" si="4"/>
        <v>14.646636816849584</v>
      </c>
    </row>
    <row r="278" spans="1:8" ht="86.25" customHeight="1" x14ac:dyDescent="0.25">
      <c r="A278" s="15" t="s">
        <v>31</v>
      </c>
      <c r="B278" s="16" t="s">
        <v>25</v>
      </c>
      <c r="C278" s="16" t="s">
        <v>141</v>
      </c>
      <c r="D278" s="16" t="s">
        <v>165</v>
      </c>
      <c r="E278" s="16" t="s">
        <v>32</v>
      </c>
      <c r="F278" s="6">
        <f>'4'!G191</f>
        <v>610389</v>
      </c>
      <c r="G278" s="6">
        <f>'4'!H191</f>
        <v>89401.46</v>
      </c>
      <c r="H278" s="6">
        <f t="shared" si="4"/>
        <v>14.646636816849584</v>
      </c>
    </row>
    <row r="279" spans="1:8" ht="111.75" hidden="1" customHeight="1" x14ac:dyDescent="0.25">
      <c r="A279" s="15" t="s">
        <v>166</v>
      </c>
      <c r="B279" s="16" t="s">
        <v>25</v>
      </c>
      <c r="C279" s="16" t="s">
        <v>141</v>
      </c>
      <c r="D279" s="16" t="s">
        <v>167</v>
      </c>
      <c r="E279" s="16"/>
      <c r="F279" s="30">
        <f>'4'!G192</f>
        <v>0</v>
      </c>
      <c r="G279" s="30">
        <f>'4'!H192</f>
        <v>0</v>
      </c>
      <c r="H279" s="6" t="e">
        <f t="shared" si="4"/>
        <v>#DIV/0!</v>
      </c>
    </row>
    <row r="280" spans="1:8" ht="74.25" hidden="1" customHeight="1" x14ac:dyDescent="0.25">
      <c r="A280" s="15" t="s">
        <v>168</v>
      </c>
      <c r="B280" s="16" t="s">
        <v>25</v>
      </c>
      <c r="C280" s="16" t="s">
        <v>141</v>
      </c>
      <c r="D280" s="16" t="s">
        <v>169</v>
      </c>
      <c r="E280" s="16"/>
      <c r="F280" s="30">
        <f>'4'!G193</f>
        <v>0</v>
      </c>
      <c r="G280" s="30">
        <f>'4'!H193</f>
        <v>0</v>
      </c>
      <c r="H280" s="6" t="e">
        <f t="shared" si="4"/>
        <v>#DIV/0!</v>
      </c>
    </row>
    <row r="281" spans="1:8" ht="132.75" hidden="1" customHeight="1" x14ac:dyDescent="0.25">
      <c r="A281" s="15" t="s">
        <v>170</v>
      </c>
      <c r="B281" s="16" t="s">
        <v>25</v>
      </c>
      <c r="C281" s="16" t="s">
        <v>141</v>
      </c>
      <c r="D281" s="16" t="s">
        <v>171</v>
      </c>
      <c r="E281" s="16"/>
      <c r="F281" s="30">
        <f>'4'!G194</f>
        <v>0</v>
      </c>
      <c r="G281" s="30">
        <f>'4'!H194</f>
        <v>0</v>
      </c>
      <c r="H281" s="6" t="e">
        <f t="shared" si="4"/>
        <v>#DIV/0!</v>
      </c>
    </row>
    <row r="282" spans="1:8" ht="76.5" hidden="1" customHeight="1" x14ac:dyDescent="0.25">
      <c r="A282" s="15" t="s">
        <v>29</v>
      </c>
      <c r="B282" s="16" t="s">
        <v>25</v>
      </c>
      <c r="C282" s="16" t="s">
        <v>141</v>
      </c>
      <c r="D282" s="16" t="s">
        <v>171</v>
      </c>
      <c r="E282" s="16" t="s">
        <v>30</v>
      </c>
      <c r="F282" s="30">
        <f>'4'!G195</f>
        <v>0</v>
      </c>
      <c r="G282" s="30">
        <f>'4'!H195</f>
        <v>0</v>
      </c>
      <c r="H282" s="6" t="e">
        <f t="shared" si="4"/>
        <v>#DIV/0!</v>
      </c>
    </row>
    <row r="283" spans="1:8" ht="76.5" hidden="1" customHeight="1" x14ac:dyDescent="0.25">
      <c r="A283" s="15" t="s">
        <v>31</v>
      </c>
      <c r="B283" s="16" t="s">
        <v>25</v>
      </c>
      <c r="C283" s="16" t="s">
        <v>141</v>
      </c>
      <c r="D283" s="16" t="s">
        <v>171</v>
      </c>
      <c r="E283" s="16" t="s">
        <v>32</v>
      </c>
      <c r="F283" s="30">
        <f>'4'!G196</f>
        <v>0</v>
      </c>
      <c r="G283" s="30">
        <f>'4'!H196</f>
        <v>0</v>
      </c>
      <c r="H283" s="6" t="e">
        <f t="shared" si="4"/>
        <v>#DIV/0!</v>
      </c>
    </row>
    <row r="284" spans="1:8" ht="71.25" customHeight="1" x14ac:dyDescent="0.25">
      <c r="A284" s="15" t="s">
        <v>14</v>
      </c>
      <c r="B284" s="16" t="s">
        <v>25</v>
      </c>
      <c r="C284" s="16" t="s">
        <v>141</v>
      </c>
      <c r="D284" s="16" t="s">
        <v>15</v>
      </c>
      <c r="E284" s="16"/>
      <c r="F284" s="40">
        <f>'4'!G197</f>
        <v>632999.4</v>
      </c>
      <c r="G284" s="40">
        <f>'4'!H197</f>
        <v>80825.73</v>
      </c>
      <c r="H284" s="6">
        <f t="shared" si="4"/>
        <v>12.768689828142016</v>
      </c>
    </row>
    <row r="285" spans="1:8" ht="100.5" customHeight="1" x14ac:dyDescent="0.25">
      <c r="A285" s="15" t="s">
        <v>82</v>
      </c>
      <c r="B285" s="16" t="s">
        <v>25</v>
      </c>
      <c r="C285" s="16" t="s">
        <v>141</v>
      </c>
      <c r="D285" s="16" t="s">
        <v>83</v>
      </c>
      <c r="E285" s="16"/>
      <c r="F285" s="40">
        <f>'4'!G198</f>
        <v>632999.4</v>
      </c>
      <c r="G285" s="40">
        <f>'4'!H198</f>
        <v>80825.73</v>
      </c>
      <c r="H285" s="6">
        <f t="shared" si="4"/>
        <v>12.768689828142016</v>
      </c>
    </row>
    <row r="286" spans="1:8" ht="112.5" x14ac:dyDescent="0.25">
      <c r="A286" s="15" t="s">
        <v>172</v>
      </c>
      <c r="B286" s="16" t="s">
        <v>25</v>
      </c>
      <c r="C286" s="16" t="s">
        <v>141</v>
      </c>
      <c r="D286" s="16" t="s">
        <v>173</v>
      </c>
      <c r="E286" s="16"/>
      <c r="F286" s="40">
        <f>'4'!G199</f>
        <v>632999.4</v>
      </c>
      <c r="G286" s="40">
        <f>'4'!H199</f>
        <v>80825.73</v>
      </c>
      <c r="H286" s="6">
        <f t="shared" si="4"/>
        <v>12.768689828142016</v>
      </c>
    </row>
    <row r="287" spans="1:8" ht="261.75" customHeight="1" x14ac:dyDescent="0.25">
      <c r="A287" s="15" t="s">
        <v>625</v>
      </c>
      <c r="B287" s="16" t="s">
        <v>25</v>
      </c>
      <c r="C287" s="16" t="s">
        <v>141</v>
      </c>
      <c r="D287" s="16" t="s">
        <v>174</v>
      </c>
      <c r="E287" s="16"/>
      <c r="F287" s="40">
        <f>'4'!G200</f>
        <v>632999.4</v>
      </c>
      <c r="G287" s="40">
        <f>'4'!H200</f>
        <v>80825.73</v>
      </c>
      <c r="H287" s="6">
        <f t="shared" si="4"/>
        <v>12.768689828142016</v>
      </c>
    </row>
    <row r="288" spans="1:8" ht="90.75" customHeight="1" x14ac:dyDescent="0.25">
      <c r="A288" s="15" t="s">
        <v>20</v>
      </c>
      <c r="B288" s="16" t="s">
        <v>25</v>
      </c>
      <c r="C288" s="16" t="s">
        <v>141</v>
      </c>
      <c r="D288" s="16" t="s">
        <v>174</v>
      </c>
      <c r="E288" s="16" t="s">
        <v>21</v>
      </c>
      <c r="F288" s="40">
        <f>'4'!G201</f>
        <v>575454</v>
      </c>
      <c r="G288" s="40">
        <f>'4'!H201</f>
        <v>79764.61</v>
      </c>
      <c r="H288" s="6">
        <f t="shared" si="4"/>
        <v>13.861161795729981</v>
      </c>
    </row>
    <row r="289" spans="1:8" ht="53.25" customHeight="1" x14ac:dyDescent="0.25">
      <c r="A289" s="15" t="s">
        <v>22</v>
      </c>
      <c r="B289" s="16" t="s">
        <v>25</v>
      </c>
      <c r="C289" s="16" t="s">
        <v>141</v>
      </c>
      <c r="D289" s="16" t="s">
        <v>174</v>
      </c>
      <c r="E289" s="16" t="s">
        <v>23</v>
      </c>
      <c r="F289" s="40">
        <f>'4'!G202</f>
        <v>575454</v>
      </c>
      <c r="G289" s="40">
        <f>'4'!H202</f>
        <v>79764.61</v>
      </c>
      <c r="H289" s="6">
        <f t="shared" si="4"/>
        <v>13.861161795729981</v>
      </c>
    </row>
    <row r="290" spans="1:8" ht="49.5" customHeight="1" x14ac:dyDescent="0.25">
      <c r="A290" s="15" t="s">
        <v>29</v>
      </c>
      <c r="B290" s="16" t="s">
        <v>25</v>
      </c>
      <c r="C290" s="16" t="s">
        <v>141</v>
      </c>
      <c r="D290" s="16" t="s">
        <v>174</v>
      </c>
      <c r="E290" s="16" t="s">
        <v>30</v>
      </c>
      <c r="F290" s="40">
        <f>'4'!G203</f>
        <v>57545.4</v>
      </c>
      <c r="G290" s="40">
        <f>'4'!H203</f>
        <v>1061.1199999999999</v>
      </c>
      <c r="H290" s="6">
        <f t="shared" si="4"/>
        <v>1.8439701522623875</v>
      </c>
    </row>
    <row r="291" spans="1:8" ht="71.25" customHeight="1" x14ac:dyDescent="0.25">
      <c r="A291" s="15" t="s">
        <v>31</v>
      </c>
      <c r="B291" s="16" t="s">
        <v>25</v>
      </c>
      <c r="C291" s="16" t="s">
        <v>141</v>
      </c>
      <c r="D291" s="16" t="s">
        <v>174</v>
      </c>
      <c r="E291" s="16" t="s">
        <v>32</v>
      </c>
      <c r="F291" s="40">
        <f>'4'!G204</f>
        <v>57545.4</v>
      </c>
      <c r="G291" s="40">
        <f>'4'!H204</f>
        <v>1061.1199999999999</v>
      </c>
      <c r="H291" s="6">
        <f t="shared" si="4"/>
        <v>1.8439701522623875</v>
      </c>
    </row>
    <row r="292" spans="1:8" ht="18.75" x14ac:dyDescent="0.25">
      <c r="A292" s="12" t="s">
        <v>175</v>
      </c>
      <c r="B292" s="13" t="s">
        <v>128</v>
      </c>
      <c r="C292" s="13"/>
      <c r="D292" s="13"/>
      <c r="E292" s="13"/>
      <c r="F292" s="5">
        <f>'4'!G205+'4'!G824+'4'!G391</f>
        <v>111768369.16</v>
      </c>
      <c r="G292" s="5">
        <f>'4'!H205+'4'!H824+'4'!H391</f>
        <v>10868071.48</v>
      </c>
      <c r="H292" s="5">
        <f t="shared" si="4"/>
        <v>9.7237452435599288</v>
      </c>
    </row>
    <row r="293" spans="1:8" ht="31.5" customHeight="1" x14ac:dyDescent="0.25">
      <c r="A293" s="12" t="s">
        <v>277</v>
      </c>
      <c r="B293" s="13" t="s">
        <v>128</v>
      </c>
      <c r="C293" s="13" t="s">
        <v>11</v>
      </c>
      <c r="D293" s="13"/>
      <c r="E293" s="13"/>
      <c r="F293" s="5">
        <f>'4'!G392</f>
        <v>18063994.289999999</v>
      </c>
      <c r="G293" s="5">
        <f>'4'!H392</f>
        <v>1341000.1299999999</v>
      </c>
      <c r="H293" s="5">
        <f t="shared" si="4"/>
        <v>7.4236080263951409</v>
      </c>
    </row>
    <row r="294" spans="1:8" ht="73.5" customHeight="1" x14ac:dyDescent="0.25">
      <c r="A294" s="15" t="s">
        <v>635</v>
      </c>
      <c r="B294" s="16" t="s">
        <v>128</v>
      </c>
      <c r="C294" s="16" t="s">
        <v>11</v>
      </c>
      <c r="D294" s="16" t="s">
        <v>270</v>
      </c>
      <c r="E294" s="16"/>
      <c r="F294" s="6">
        <f>'4'!G393</f>
        <v>18063994.289999999</v>
      </c>
      <c r="G294" s="6">
        <f>'4'!H393</f>
        <v>1341000.1299999999</v>
      </c>
      <c r="H294" s="6">
        <f t="shared" si="4"/>
        <v>7.4236080263951409</v>
      </c>
    </row>
    <row r="295" spans="1:8" ht="134.25" customHeight="1" x14ac:dyDescent="0.25">
      <c r="A295" s="15" t="s">
        <v>608</v>
      </c>
      <c r="B295" s="16" t="s">
        <v>128</v>
      </c>
      <c r="C295" s="16" t="s">
        <v>11</v>
      </c>
      <c r="D295" s="16" t="s">
        <v>278</v>
      </c>
      <c r="E295" s="16"/>
      <c r="F295" s="6">
        <f>'4'!G394</f>
        <v>10129894.289999999</v>
      </c>
      <c r="G295" s="6">
        <f>'4'!H394</f>
        <v>0</v>
      </c>
      <c r="H295" s="6">
        <f t="shared" si="4"/>
        <v>0</v>
      </c>
    </row>
    <row r="296" spans="1:8" ht="74.25" customHeight="1" x14ac:dyDescent="0.25">
      <c r="A296" s="15" t="s">
        <v>279</v>
      </c>
      <c r="B296" s="16" t="s">
        <v>128</v>
      </c>
      <c r="C296" s="16" t="s">
        <v>11</v>
      </c>
      <c r="D296" s="16" t="s">
        <v>280</v>
      </c>
      <c r="E296" s="16"/>
      <c r="F296" s="6">
        <f>'4'!G395</f>
        <v>10129894.289999999</v>
      </c>
      <c r="G296" s="6">
        <f>'4'!H395</f>
        <v>0</v>
      </c>
      <c r="H296" s="6">
        <f t="shared" si="4"/>
        <v>0</v>
      </c>
    </row>
    <row r="297" spans="1:8" ht="64.5" customHeight="1" x14ac:dyDescent="0.25">
      <c r="A297" s="15" t="s">
        <v>29</v>
      </c>
      <c r="B297" s="16" t="s">
        <v>128</v>
      </c>
      <c r="C297" s="16" t="s">
        <v>11</v>
      </c>
      <c r="D297" s="16" t="s">
        <v>280</v>
      </c>
      <c r="E297" s="16" t="s">
        <v>30</v>
      </c>
      <c r="F297" s="6">
        <f>'4'!G396</f>
        <v>10129894.289999999</v>
      </c>
      <c r="G297" s="6">
        <f>'4'!H396</f>
        <v>0</v>
      </c>
      <c r="H297" s="6">
        <f t="shared" si="4"/>
        <v>0</v>
      </c>
    </row>
    <row r="298" spans="1:8" ht="63" customHeight="1" x14ac:dyDescent="0.25">
      <c r="A298" s="15" t="s">
        <v>31</v>
      </c>
      <c r="B298" s="16" t="s">
        <v>128</v>
      </c>
      <c r="C298" s="16" t="s">
        <v>11</v>
      </c>
      <c r="D298" s="16" t="s">
        <v>280</v>
      </c>
      <c r="E298" s="16" t="s">
        <v>32</v>
      </c>
      <c r="F298" s="6">
        <f>'4'!G397</f>
        <v>10129894.289999999</v>
      </c>
      <c r="G298" s="6">
        <f>'4'!H397</f>
        <v>0</v>
      </c>
      <c r="H298" s="6">
        <f t="shared" si="4"/>
        <v>0</v>
      </c>
    </row>
    <row r="299" spans="1:8" ht="115.5" customHeight="1" x14ac:dyDescent="0.25">
      <c r="A299" s="15" t="s">
        <v>638</v>
      </c>
      <c r="B299" s="16" t="s">
        <v>128</v>
      </c>
      <c r="C299" s="16" t="s">
        <v>11</v>
      </c>
      <c r="D299" s="16" t="s">
        <v>273</v>
      </c>
      <c r="E299" s="16"/>
      <c r="F299" s="6">
        <f>'4'!G398</f>
        <v>7934100</v>
      </c>
      <c r="G299" s="6">
        <f>'4'!H398</f>
        <v>1341000.1299999999</v>
      </c>
      <c r="H299" s="6">
        <f t="shared" si="4"/>
        <v>16.901729622767547</v>
      </c>
    </row>
    <row r="300" spans="1:8" ht="94.5" customHeight="1" x14ac:dyDescent="0.25">
      <c r="A300" s="15" t="s">
        <v>640</v>
      </c>
      <c r="B300" s="16" t="s">
        <v>128</v>
      </c>
      <c r="C300" s="16" t="s">
        <v>11</v>
      </c>
      <c r="D300" s="16" t="s">
        <v>281</v>
      </c>
      <c r="E300" s="16"/>
      <c r="F300" s="6">
        <f>'4'!G399</f>
        <v>5363900</v>
      </c>
      <c r="G300" s="6">
        <f>'4'!H399</f>
        <v>1089841.1499999999</v>
      </c>
      <c r="H300" s="6">
        <f t="shared" si="4"/>
        <v>20.318073603161878</v>
      </c>
    </row>
    <row r="301" spans="1:8" ht="65.25" customHeight="1" x14ac:dyDescent="0.25">
      <c r="A301" s="15" t="s">
        <v>29</v>
      </c>
      <c r="B301" s="16" t="s">
        <v>128</v>
      </c>
      <c r="C301" s="16" t="s">
        <v>11</v>
      </c>
      <c r="D301" s="16" t="s">
        <v>281</v>
      </c>
      <c r="E301" s="16" t="s">
        <v>30</v>
      </c>
      <c r="F301" s="6">
        <f>'4'!G400</f>
        <v>5363900</v>
      </c>
      <c r="G301" s="6">
        <f>'4'!H400</f>
        <v>1089841.1499999999</v>
      </c>
      <c r="H301" s="6">
        <f t="shared" si="4"/>
        <v>20.318073603161878</v>
      </c>
    </row>
    <row r="302" spans="1:8" ht="76.5" customHeight="1" x14ac:dyDescent="0.25">
      <c r="A302" s="15" t="s">
        <v>31</v>
      </c>
      <c r="B302" s="16" t="s">
        <v>128</v>
      </c>
      <c r="C302" s="16" t="s">
        <v>11</v>
      </c>
      <c r="D302" s="16" t="s">
        <v>281</v>
      </c>
      <c r="E302" s="16" t="s">
        <v>32</v>
      </c>
      <c r="F302" s="6">
        <f>'4'!G401</f>
        <v>5363900</v>
      </c>
      <c r="G302" s="6">
        <f>'4'!H401</f>
        <v>1089841.1499999999</v>
      </c>
      <c r="H302" s="6">
        <f t="shared" si="4"/>
        <v>20.318073603161878</v>
      </c>
    </row>
    <row r="303" spans="1:8" ht="97.5" customHeight="1" x14ac:dyDescent="0.25">
      <c r="A303" s="15" t="s">
        <v>282</v>
      </c>
      <c r="B303" s="16" t="s">
        <v>128</v>
      </c>
      <c r="C303" s="16" t="s">
        <v>11</v>
      </c>
      <c r="D303" s="16" t="s">
        <v>283</v>
      </c>
      <c r="E303" s="16"/>
      <c r="F303" s="6">
        <f>'4'!G402</f>
        <v>1275000</v>
      </c>
      <c r="G303" s="6">
        <f>'4'!H402</f>
        <v>0</v>
      </c>
      <c r="H303" s="6">
        <f t="shared" si="4"/>
        <v>0</v>
      </c>
    </row>
    <row r="304" spans="1:8" ht="64.5" customHeight="1" x14ac:dyDescent="0.25">
      <c r="A304" s="15" t="s">
        <v>29</v>
      </c>
      <c r="B304" s="16" t="s">
        <v>128</v>
      </c>
      <c r="C304" s="16" t="s">
        <v>11</v>
      </c>
      <c r="D304" s="16" t="s">
        <v>283</v>
      </c>
      <c r="E304" s="16" t="s">
        <v>30</v>
      </c>
      <c r="F304" s="6">
        <f>'4'!G403</f>
        <v>1275000</v>
      </c>
      <c r="G304" s="6">
        <f>'4'!H403</f>
        <v>0</v>
      </c>
      <c r="H304" s="6">
        <f t="shared" si="4"/>
        <v>0</v>
      </c>
    </row>
    <row r="305" spans="1:8" ht="69" customHeight="1" x14ac:dyDescent="0.25">
      <c r="A305" s="15" t="s">
        <v>31</v>
      </c>
      <c r="B305" s="16" t="s">
        <v>128</v>
      </c>
      <c r="C305" s="16" t="s">
        <v>11</v>
      </c>
      <c r="D305" s="16" t="s">
        <v>283</v>
      </c>
      <c r="E305" s="16" t="s">
        <v>32</v>
      </c>
      <c r="F305" s="6">
        <f>'4'!G404</f>
        <v>1275000</v>
      </c>
      <c r="G305" s="6">
        <f>'4'!H404</f>
        <v>0</v>
      </c>
      <c r="H305" s="6">
        <f t="shared" si="4"/>
        <v>0</v>
      </c>
    </row>
    <row r="306" spans="1:8" ht="109.5" customHeight="1" x14ac:dyDescent="0.25">
      <c r="A306" s="15" t="s">
        <v>284</v>
      </c>
      <c r="B306" s="16" t="s">
        <v>128</v>
      </c>
      <c r="C306" s="16" t="s">
        <v>11</v>
      </c>
      <c r="D306" s="16" t="s">
        <v>285</v>
      </c>
      <c r="E306" s="16"/>
      <c r="F306" s="6">
        <f>'4'!G405</f>
        <v>995200</v>
      </c>
      <c r="G306" s="6">
        <f>'4'!H405</f>
        <v>225850.59</v>
      </c>
      <c r="H306" s="6">
        <f t="shared" si="4"/>
        <v>22.693990152733118</v>
      </c>
    </row>
    <row r="307" spans="1:8" ht="62.25" customHeight="1" x14ac:dyDescent="0.25">
      <c r="A307" s="15" t="s">
        <v>29</v>
      </c>
      <c r="B307" s="16" t="s">
        <v>128</v>
      </c>
      <c r="C307" s="16" t="s">
        <v>11</v>
      </c>
      <c r="D307" s="16" t="s">
        <v>285</v>
      </c>
      <c r="E307" s="16" t="s">
        <v>30</v>
      </c>
      <c r="F307" s="6">
        <f>'4'!G406</f>
        <v>995200</v>
      </c>
      <c r="G307" s="6">
        <f>'4'!H406</f>
        <v>225850.59</v>
      </c>
      <c r="H307" s="6">
        <f t="shared" si="4"/>
        <v>22.693990152733118</v>
      </c>
    </row>
    <row r="308" spans="1:8" ht="70.5" customHeight="1" x14ac:dyDescent="0.25">
      <c r="A308" s="15" t="s">
        <v>31</v>
      </c>
      <c r="B308" s="16" t="s">
        <v>128</v>
      </c>
      <c r="C308" s="16" t="s">
        <v>11</v>
      </c>
      <c r="D308" s="16" t="s">
        <v>285</v>
      </c>
      <c r="E308" s="16" t="s">
        <v>32</v>
      </c>
      <c r="F308" s="6">
        <f>'4'!G407</f>
        <v>995200</v>
      </c>
      <c r="G308" s="6">
        <f>'4'!H407</f>
        <v>225850.59</v>
      </c>
      <c r="H308" s="6">
        <f t="shared" si="4"/>
        <v>22.693990152733118</v>
      </c>
    </row>
    <row r="309" spans="1:8" ht="87.75" customHeight="1" x14ac:dyDescent="0.25">
      <c r="A309" s="15" t="s">
        <v>641</v>
      </c>
      <c r="B309" s="16" t="s">
        <v>128</v>
      </c>
      <c r="C309" s="16" t="s">
        <v>11</v>
      </c>
      <c r="D309" s="16" t="s">
        <v>286</v>
      </c>
      <c r="E309" s="16"/>
      <c r="F309" s="6">
        <f>'4'!G408</f>
        <v>200000</v>
      </c>
      <c r="G309" s="6">
        <f>'4'!H408</f>
        <v>25308.39</v>
      </c>
      <c r="H309" s="6">
        <f t="shared" si="4"/>
        <v>12.654194999999998</v>
      </c>
    </row>
    <row r="310" spans="1:8" ht="60.75" customHeight="1" x14ac:dyDescent="0.25">
      <c r="A310" s="15" t="s">
        <v>29</v>
      </c>
      <c r="B310" s="16" t="s">
        <v>128</v>
      </c>
      <c r="C310" s="16" t="s">
        <v>11</v>
      </c>
      <c r="D310" s="16" t="s">
        <v>286</v>
      </c>
      <c r="E310" s="16" t="s">
        <v>30</v>
      </c>
      <c r="F310" s="6">
        <f>'4'!G409</f>
        <v>200000</v>
      </c>
      <c r="G310" s="6">
        <f>'4'!H409</f>
        <v>25308.39</v>
      </c>
      <c r="H310" s="6">
        <f t="shared" si="4"/>
        <v>12.654194999999998</v>
      </c>
    </row>
    <row r="311" spans="1:8" ht="70.5" customHeight="1" x14ac:dyDescent="0.25">
      <c r="A311" s="15" t="s">
        <v>31</v>
      </c>
      <c r="B311" s="16" t="s">
        <v>128</v>
      </c>
      <c r="C311" s="16" t="s">
        <v>11</v>
      </c>
      <c r="D311" s="16" t="s">
        <v>286</v>
      </c>
      <c r="E311" s="16" t="s">
        <v>32</v>
      </c>
      <c r="F311" s="6">
        <f>'4'!G410</f>
        <v>200000</v>
      </c>
      <c r="G311" s="6">
        <f>'4'!H410</f>
        <v>25308.39</v>
      </c>
      <c r="H311" s="6">
        <f t="shared" si="4"/>
        <v>12.654194999999998</v>
      </c>
    </row>
    <row r="312" spans="1:8" ht="18.75" x14ac:dyDescent="0.25">
      <c r="A312" s="15" t="s">
        <v>287</v>
      </c>
      <c r="B312" s="16" t="s">
        <v>128</v>
      </c>
      <c r="C312" s="16" t="s">
        <v>11</v>
      </c>
      <c r="D312" s="16" t="s">
        <v>288</v>
      </c>
      <c r="E312" s="16"/>
      <c r="F312" s="6">
        <f>'4'!G411</f>
        <v>50000</v>
      </c>
      <c r="G312" s="6">
        <f>'4'!H411</f>
        <v>0</v>
      </c>
      <c r="H312" s="6">
        <f t="shared" si="4"/>
        <v>0</v>
      </c>
    </row>
    <row r="313" spans="1:8" ht="65.25" customHeight="1" x14ac:dyDescent="0.25">
      <c r="A313" s="15" t="s">
        <v>29</v>
      </c>
      <c r="B313" s="16" t="s">
        <v>128</v>
      </c>
      <c r="C313" s="16" t="s">
        <v>11</v>
      </c>
      <c r="D313" s="16" t="s">
        <v>288</v>
      </c>
      <c r="E313" s="16" t="s">
        <v>30</v>
      </c>
      <c r="F313" s="6">
        <f>'4'!G412</f>
        <v>50000</v>
      </c>
      <c r="G313" s="6">
        <f>'4'!H412</f>
        <v>0</v>
      </c>
      <c r="H313" s="6">
        <f t="shared" si="4"/>
        <v>0</v>
      </c>
    </row>
    <row r="314" spans="1:8" ht="71.25" customHeight="1" x14ac:dyDescent="0.25">
      <c r="A314" s="15" t="s">
        <v>31</v>
      </c>
      <c r="B314" s="16" t="s">
        <v>128</v>
      </c>
      <c r="C314" s="16" t="s">
        <v>11</v>
      </c>
      <c r="D314" s="16" t="s">
        <v>288</v>
      </c>
      <c r="E314" s="16" t="s">
        <v>32</v>
      </c>
      <c r="F314" s="6">
        <f>'4'!G413</f>
        <v>50000</v>
      </c>
      <c r="G314" s="6">
        <f>'4'!H413</f>
        <v>0</v>
      </c>
      <c r="H314" s="6">
        <f t="shared" si="4"/>
        <v>0</v>
      </c>
    </row>
    <row r="315" spans="1:8" ht="94.5" customHeight="1" x14ac:dyDescent="0.25">
      <c r="A315" s="15" t="s">
        <v>289</v>
      </c>
      <c r="B315" s="16" t="s">
        <v>128</v>
      </c>
      <c r="C315" s="16" t="s">
        <v>11</v>
      </c>
      <c r="D315" s="16" t="s">
        <v>290</v>
      </c>
      <c r="E315" s="16"/>
      <c r="F315" s="6">
        <f>'4'!G414</f>
        <v>50000</v>
      </c>
      <c r="G315" s="6">
        <f>'4'!H414</f>
        <v>0</v>
      </c>
      <c r="H315" s="6">
        <f t="shared" si="4"/>
        <v>0</v>
      </c>
    </row>
    <row r="316" spans="1:8" ht="66.75" customHeight="1" x14ac:dyDescent="0.25">
      <c r="A316" s="15" t="s">
        <v>29</v>
      </c>
      <c r="B316" s="16" t="s">
        <v>128</v>
      </c>
      <c r="C316" s="16" t="s">
        <v>11</v>
      </c>
      <c r="D316" s="16" t="s">
        <v>290</v>
      </c>
      <c r="E316" s="16" t="s">
        <v>30</v>
      </c>
      <c r="F316" s="6">
        <f>'4'!G415</f>
        <v>50000</v>
      </c>
      <c r="G316" s="6">
        <f>'4'!H415</f>
        <v>0</v>
      </c>
      <c r="H316" s="6">
        <f t="shared" si="4"/>
        <v>0</v>
      </c>
    </row>
    <row r="317" spans="1:8" ht="81" customHeight="1" x14ac:dyDescent="0.25">
      <c r="A317" s="15" t="s">
        <v>31</v>
      </c>
      <c r="B317" s="16" t="s">
        <v>128</v>
      </c>
      <c r="C317" s="16" t="s">
        <v>11</v>
      </c>
      <c r="D317" s="16" t="s">
        <v>290</v>
      </c>
      <c r="E317" s="16" t="s">
        <v>32</v>
      </c>
      <c r="F317" s="6">
        <f>'4'!G416</f>
        <v>50000</v>
      </c>
      <c r="G317" s="6">
        <f>'4'!H416</f>
        <v>0</v>
      </c>
      <c r="H317" s="6">
        <f t="shared" si="4"/>
        <v>0</v>
      </c>
    </row>
    <row r="318" spans="1:8" ht="30.75" customHeight="1" x14ac:dyDescent="0.25">
      <c r="A318" s="12" t="s">
        <v>176</v>
      </c>
      <c r="B318" s="13" t="s">
        <v>128</v>
      </c>
      <c r="C318" s="13" t="s">
        <v>13</v>
      </c>
      <c r="D318" s="13"/>
      <c r="E318" s="13"/>
      <c r="F318" s="5">
        <f>'4'!G206+'4'!G825</f>
        <v>26834562.48</v>
      </c>
      <c r="G318" s="5">
        <f>'4'!H206+'4'!H825</f>
        <v>813231</v>
      </c>
      <c r="H318" s="5">
        <f t="shared" si="4"/>
        <v>3.0305357152966708</v>
      </c>
    </row>
    <row r="319" spans="1:8" ht="45" customHeight="1" x14ac:dyDescent="0.25">
      <c r="A319" s="15" t="str">
        <f>'4'!A207</f>
        <v>Прочие непрограммные мероприятия</v>
      </c>
      <c r="B319" s="16" t="str">
        <f>'4'!C207</f>
        <v>05</v>
      </c>
      <c r="C319" s="16" t="str">
        <f>'4'!D207</f>
        <v>02</v>
      </c>
      <c r="D319" s="16" t="str">
        <f>'4'!E207</f>
        <v>66 0 00 00000</v>
      </c>
      <c r="E319" s="16"/>
      <c r="F319" s="37">
        <f>'4'!G207</f>
        <v>3252924</v>
      </c>
      <c r="G319" s="37">
        <f>'4'!H207</f>
        <v>813231</v>
      </c>
      <c r="H319" s="6">
        <f t="shared" si="4"/>
        <v>25</v>
      </c>
    </row>
    <row r="320" spans="1:8" ht="52.5" customHeight="1" x14ac:dyDescent="0.25">
      <c r="A320" s="15" t="str">
        <f>'4'!A208</f>
        <v>Расходы на выполнение других обязательств муниципального образования</v>
      </c>
      <c r="B320" s="16" t="str">
        <f>'4'!C208</f>
        <v>05</v>
      </c>
      <c r="C320" s="16" t="str">
        <f>'4'!D208</f>
        <v>02</v>
      </c>
      <c r="D320" s="16" t="str">
        <f>'4'!E208</f>
        <v>66 С 00 00000</v>
      </c>
      <c r="E320" s="16"/>
      <c r="F320" s="37">
        <f>'4'!G208</f>
        <v>3252924</v>
      </c>
      <c r="G320" s="37">
        <f>'4'!H208</f>
        <v>813231</v>
      </c>
      <c r="H320" s="6">
        <f t="shared" si="4"/>
        <v>25</v>
      </c>
    </row>
    <row r="321" spans="1:8" ht="65.25" customHeight="1" x14ac:dyDescent="0.25">
      <c r="A321" s="15" t="str">
        <f>'4'!A209</f>
        <v>Расходы, производимые в исполнение судебных актов Российской Федерации и мировых соглашений</v>
      </c>
      <c r="B321" s="16" t="str">
        <f>'4'!C209</f>
        <v>05</v>
      </c>
      <c r="C321" s="16" t="str">
        <f>'4'!D209</f>
        <v>02</v>
      </c>
      <c r="D321" s="16" t="str">
        <f>'4'!E209</f>
        <v>66 С 00 78000</v>
      </c>
      <c r="E321" s="16"/>
      <c r="F321" s="37">
        <f>'4'!G209</f>
        <v>3252924</v>
      </c>
      <c r="G321" s="37">
        <f>'4'!H209</f>
        <v>813231</v>
      </c>
      <c r="H321" s="6">
        <f t="shared" si="4"/>
        <v>25</v>
      </c>
    </row>
    <row r="322" spans="1:8" ht="45" customHeight="1" x14ac:dyDescent="0.25">
      <c r="A322" s="15" t="str">
        <f>'4'!A210</f>
        <v>Иные бюджетные ассигнования</v>
      </c>
      <c r="B322" s="16" t="str">
        <f>'4'!C210</f>
        <v>05</v>
      </c>
      <c r="C322" s="16" t="str">
        <f>'4'!D210</f>
        <v>02</v>
      </c>
      <c r="D322" s="16" t="str">
        <f>'4'!E210</f>
        <v>66 С 00 78000</v>
      </c>
      <c r="E322" s="16" t="str">
        <f>'4'!F210</f>
        <v>800</v>
      </c>
      <c r="F322" s="37">
        <f>'4'!G210</f>
        <v>3252924</v>
      </c>
      <c r="G322" s="37">
        <f>'4'!H210</f>
        <v>813231</v>
      </c>
      <c r="H322" s="6">
        <f t="shared" si="4"/>
        <v>25</v>
      </c>
    </row>
    <row r="323" spans="1:8" ht="45" customHeight="1" x14ac:dyDescent="0.25">
      <c r="A323" s="15" t="str">
        <f>'4'!A211</f>
        <v>Исполнение судебных актов</v>
      </c>
      <c r="B323" s="16" t="str">
        <f>'4'!C211</f>
        <v>05</v>
      </c>
      <c r="C323" s="16" t="str">
        <f>'4'!D211</f>
        <v>02</v>
      </c>
      <c r="D323" s="16" t="str">
        <f>'4'!E211</f>
        <v>66 С 00 78000</v>
      </c>
      <c r="E323" s="16" t="str">
        <f>'4'!F211</f>
        <v>830</v>
      </c>
      <c r="F323" s="37">
        <f>'4'!G211</f>
        <v>3252924</v>
      </c>
      <c r="G323" s="37">
        <f>'4'!H211</f>
        <v>813231</v>
      </c>
      <c r="H323" s="6">
        <f t="shared" si="4"/>
        <v>25</v>
      </c>
    </row>
    <row r="324" spans="1:8" ht="104.25" customHeight="1" x14ac:dyDescent="0.25">
      <c r="A324" s="15" t="s">
        <v>692</v>
      </c>
      <c r="B324" s="16" t="s">
        <v>128</v>
      </c>
      <c r="C324" s="16" t="s">
        <v>13</v>
      </c>
      <c r="D324" s="16" t="s">
        <v>487</v>
      </c>
      <c r="E324" s="16"/>
      <c r="F324" s="6">
        <f>'4'!G826</f>
        <v>23581638.48</v>
      </c>
      <c r="G324" s="6">
        <f>'4'!H826</f>
        <v>0</v>
      </c>
      <c r="H324" s="6">
        <f t="shared" si="4"/>
        <v>0</v>
      </c>
    </row>
    <row r="325" spans="1:8" ht="99.75" customHeight="1" x14ac:dyDescent="0.25">
      <c r="A325" s="15" t="s">
        <v>693</v>
      </c>
      <c r="B325" s="16" t="s">
        <v>128</v>
      </c>
      <c r="C325" s="16" t="s">
        <v>13</v>
      </c>
      <c r="D325" s="16" t="s">
        <v>488</v>
      </c>
      <c r="E325" s="16"/>
      <c r="F325" s="6">
        <f>'4'!G827</f>
        <v>530000</v>
      </c>
      <c r="G325" s="6">
        <f>'4'!H827</f>
        <v>0</v>
      </c>
      <c r="H325" s="6">
        <f t="shared" si="4"/>
        <v>0</v>
      </c>
    </row>
    <row r="326" spans="1:8" ht="51" customHeight="1" x14ac:dyDescent="0.25">
      <c r="A326" s="15" t="s">
        <v>489</v>
      </c>
      <c r="B326" s="16" t="s">
        <v>128</v>
      </c>
      <c r="C326" s="16" t="s">
        <v>13</v>
      </c>
      <c r="D326" s="16" t="s">
        <v>490</v>
      </c>
      <c r="E326" s="16"/>
      <c r="F326" s="6">
        <f>'4'!G828</f>
        <v>530000</v>
      </c>
      <c r="G326" s="6">
        <f>'4'!H828</f>
        <v>0</v>
      </c>
      <c r="H326" s="6">
        <f t="shared" si="4"/>
        <v>0</v>
      </c>
    </row>
    <row r="327" spans="1:8" ht="57" customHeight="1" x14ac:dyDescent="0.25">
      <c r="A327" s="15" t="s">
        <v>29</v>
      </c>
      <c r="B327" s="16" t="s">
        <v>128</v>
      </c>
      <c r="C327" s="16" t="s">
        <v>13</v>
      </c>
      <c r="D327" s="16" t="s">
        <v>490</v>
      </c>
      <c r="E327" s="16" t="s">
        <v>30</v>
      </c>
      <c r="F327" s="6">
        <f>'4'!G829</f>
        <v>530000</v>
      </c>
      <c r="G327" s="6">
        <f>'4'!H829</f>
        <v>0</v>
      </c>
      <c r="H327" s="6">
        <f t="shared" si="4"/>
        <v>0</v>
      </c>
    </row>
    <row r="328" spans="1:8" ht="66.75" customHeight="1" x14ac:dyDescent="0.25">
      <c r="A328" s="15" t="s">
        <v>31</v>
      </c>
      <c r="B328" s="16" t="s">
        <v>128</v>
      </c>
      <c r="C328" s="16" t="s">
        <v>13</v>
      </c>
      <c r="D328" s="16" t="s">
        <v>490</v>
      </c>
      <c r="E328" s="16" t="s">
        <v>32</v>
      </c>
      <c r="F328" s="6">
        <f>'4'!G830</f>
        <v>530000</v>
      </c>
      <c r="G328" s="6">
        <f>'4'!H830</f>
        <v>0</v>
      </c>
      <c r="H328" s="6">
        <f t="shared" si="4"/>
        <v>0</v>
      </c>
    </row>
    <row r="329" spans="1:8" ht="130.5" customHeight="1" x14ac:dyDescent="0.25">
      <c r="A329" s="15" t="s">
        <v>608</v>
      </c>
      <c r="B329" s="16" t="s">
        <v>128</v>
      </c>
      <c r="C329" s="16" t="s">
        <v>13</v>
      </c>
      <c r="D329" s="16" t="s">
        <v>491</v>
      </c>
      <c r="E329" s="16"/>
      <c r="F329" s="6">
        <f>'4'!G831</f>
        <v>23051638.48</v>
      </c>
      <c r="G329" s="6">
        <f>'4'!H831</f>
        <v>0</v>
      </c>
      <c r="H329" s="6">
        <f t="shared" ref="H329:H392" si="5">G329/F329*100</f>
        <v>0</v>
      </c>
    </row>
    <row r="330" spans="1:8" ht="63.75" customHeight="1" x14ac:dyDescent="0.25">
      <c r="A330" s="15" t="s">
        <v>492</v>
      </c>
      <c r="B330" s="16" t="s">
        <v>128</v>
      </c>
      <c r="C330" s="16" t="s">
        <v>13</v>
      </c>
      <c r="D330" s="16" t="s">
        <v>493</v>
      </c>
      <c r="E330" s="16"/>
      <c r="F330" s="6">
        <f>'4'!G832</f>
        <v>16651638.48</v>
      </c>
      <c r="G330" s="6">
        <f>'4'!H832</f>
        <v>0</v>
      </c>
      <c r="H330" s="6">
        <f t="shared" si="5"/>
        <v>0</v>
      </c>
    </row>
    <row r="331" spans="1:8" ht="29.25" customHeight="1" x14ac:dyDescent="0.25">
      <c r="A331" s="15" t="s">
        <v>50</v>
      </c>
      <c r="B331" s="16" t="s">
        <v>128</v>
      </c>
      <c r="C331" s="16" t="s">
        <v>13</v>
      </c>
      <c r="D331" s="16" t="s">
        <v>493</v>
      </c>
      <c r="E331" s="16" t="s">
        <v>51</v>
      </c>
      <c r="F331" s="6">
        <f>'4'!G833</f>
        <v>16651638.48</v>
      </c>
      <c r="G331" s="6">
        <f>'4'!H833</f>
        <v>0</v>
      </c>
      <c r="H331" s="6">
        <f t="shared" si="5"/>
        <v>0</v>
      </c>
    </row>
    <row r="332" spans="1:8" ht="97.5" customHeight="1" x14ac:dyDescent="0.25">
      <c r="A332" s="15" t="s">
        <v>161</v>
      </c>
      <c r="B332" s="16" t="s">
        <v>128</v>
      </c>
      <c r="C332" s="16" t="s">
        <v>13</v>
      </c>
      <c r="D332" s="16" t="s">
        <v>493</v>
      </c>
      <c r="E332" s="16" t="s">
        <v>162</v>
      </c>
      <c r="F332" s="6">
        <f>'4'!G834</f>
        <v>16651638.48</v>
      </c>
      <c r="G332" s="6">
        <f>'4'!H834</f>
        <v>0</v>
      </c>
      <c r="H332" s="6">
        <f t="shared" si="5"/>
        <v>0</v>
      </c>
    </row>
    <row r="333" spans="1:8" ht="52.5" customHeight="1" x14ac:dyDescent="0.25">
      <c r="A333" s="15" t="s">
        <v>494</v>
      </c>
      <c r="B333" s="16" t="s">
        <v>128</v>
      </c>
      <c r="C333" s="16" t="s">
        <v>13</v>
      </c>
      <c r="D333" s="16" t="s">
        <v>495</v>
      </c>
      <c r="E333" s="16"/>
      <c r="F333" s="6">
        <f>'4'!G835</f>
        <v>6400000</v>
      </c>
      <c r="G333" s="6">
        <f>'4'!H835</f>
        <v>0</v>
      </c>
      <c r="H333" s="6">
        <f t="shared" si="5"/>
        <v>0</v>
      </c>
    </row>
    <row r="334" spans="1:8" ht="38.25" customHeight="1" x14ac:dyDescent="0.25">
      <c r="A334" s="15" t="s">
        <v>50</v>
      </c>
      <c r="B334" s="16" t="s">
        <v>128</v>
      </c>
      <c r="C334" s="16" t="s">
        <v>13</v>
      </c>
      <c r="D334" s="16" t="s">
        <v>495</v>
      </c>
      <c r="E334" s="16" t="s">
        <v>51</v>
      </c>
      <c r="F334" s="6">
        <f>'4'!G836</f>
        <v>6400000</v>
      </c>
      <c r="G334" s="6">
        <f>'4'!H836</f>
        <v>0</v>
      </c>
      <c r="H334" s="6">
        <f t="shared" si="5"/>
        <v>0</v>
      </c>
    </row>
    <row r="335" spans="1:8" ht="96" customHeight="1" x14ac:dyDescent="0.25">
      <c r="A335" s="15" t="s">
        <v>161</v>
      </c>
      <c r="B335" s="16" t="s">
        <v>128</v>
      </c>
      <c r="C335" s="16" t="s">
        <v>13</v>
      </c>
      <c r="D335" s="16" t="s">
        <v>495</v>
      </c>
      <c r="E335" s="16" t="s">
        <v>162</v>
      </c>
      <c r="F335" s="6">
        <f>'4'!G837</f>
        <v>6400000</v>
      </c>
      <c r="G335" s="6">
        <f>'4'!H837</f>
        <v>0</v>
      </c>
      <c r="H335" s="6">
        <f t="shared" si="5"/>
        <v>0</v>
      </c>
    </row>
    <row r="336" spans="1:8" ht="33.75" customHeight="1" x14ac:dyDescent="0.25">
      <c r="A336" s="12" t="s">
        <v>183</v>
      </c>
      <c r="B336" s="13" t="s">
        <v>128</v>
      </c>
      <c r="C336" s="13" t="s">
        <v>90</v>
      </c>
      <c r="D336" s="13"/>
      <c r="E336" s="13"/>
      <c r="F336" s="5">
        <f>'4'!G212+'4'!G838</f>
        <v>66869812.390000008</v>
      </c>
      <c r="G336" s="5">
        <f>'4'!H212+'4'!H838</f>
        <v>8713840.3499999996</v>
      </c>
      <c r="H336" s="5">
        <f t="shared" si="5"/>
        <v>13.03105248625328</v>
      </c>
    </row>
    <row r="337" spans="1:8" ht="97.5" customHeight="1" x14ac:dyDescent="0.25">
      <c r="A337" s="15" t="s">
        <v>694</v>
      </c>
      <c r="B337" s="16" t="s">
        <v>128</v>
      </c>
      <c r="C337" s="16" t="s">
        <v>90</v>
      </c>
      <c r="D337" s="16" t="s">
        <v>496</v>
      </c>
      <c r="E337" s="16"/>
      <c r="F337" s="6">
        <f>'4'!G839</f>
        <v>33488002</v>
      </c>
      <c r="G337" s="6">
        <f>'4'!H839</f>
        <v>6697600.4000000004</v>
      </c>
      <c r="H337" s="6">
        <f t="shared" si="5"/>
        <v>20</v>
      </c>
    </row>
    <row r="338" spans="1:8" ht="89.25" customHeight="1" x14ac:dyDescent="0.25">
      <c r="A338" s="15" t="s">
        <v>708</v>
      </c>
      <c r="B338" s="16" t="s">
        <v>128</v>
      </c>
      <c r="C338" s="16" t="s">
        <v>90</v>
      </c>
      <c r="D338" s="16" t="s">
        <v>497</v>
      </c>
      <c r="E338" s="16"/>
      <c r="F338" s="6">
        <f>'4'!G840</f>
        <v>33488002</v>
      </c>
      <c r="G338" s="6">
        <f>'4'!H840</f>
        <v>6697600.4000000004</v>
      </c>
      <c r="H338" s="6">
        <f t="shared" si="5"/>
        <v>20</v>
      </c>
    </row>
    <row r="339" spans="1:8" ht="75.75" customHeight="1" x14ac:dyDescent="0.25">
      <c r="A339" s="15" t="s">
        <v>696</v>
      </c>
      <c r="B339" s="16" t="s">
        <v>128</v>
      </c>
      <c r="C339" s="16" t="s">
        <v>90</v>
      </c>
      <c r="D339" s="16" t="s">
        <v>498</v>
      </c>
      <c r="E339" s="16"/>
      <c r="F339" s="6">
        <f>'4'!G841</f>
        <v>33488002</v>
      </c>
      <c r="G339" s="6">
        <f>'4'!H841</f>
        <v>6697600.4000000004</v>
      </c>
      <c r="H339" s="6">
        <f t="shared" si="5"/>
        <v>20</v>
      </c>
    </row>
    <row r="340" spans="1:8" ht="51.75" customHeight="1" x14ac:dyDescent="0.25">
      <c r="A340" s="15" t="s">
        <v>29</v>
      </c>
      <c r="B340" s="16" t="s">
        <v>128</v>
      </c>
      <c r="C340" s="16" t="s">
        <v>90</v>
      </c>
      <c r="D340" s="16" t="s">
        <v>498</v>
      </c>
      <c r="E340" s="16" t="s">
        <v>30</v>
      </c>
      <c r="F340" s="6">
        <f>'4'!G842</f>
        <v>33488002</v>
      </c>
      <c r="G340" s="6">
        <f>'4'!H842</f>
        <v>6697600.4000000004</v>
      </c>
      <c r="H340" s="6">
        <f t="shared" si="5"/>
        <v>20</v>
      </c>
    </row>
    <row r="341" spans="1:8" ht="78.75" customHeight="1" x14ac:dyDescent="0.25">
      <c r="A341" s="15" t="s">
        <v>31</v>
      </c>
      <c r="B341" s="16" t="s">
        <v>128</v>
      </c>
      <c r="C341" s="16" t="s">
        <v>90</v>
      </c>
      <c r="D341" s="16" t="s">
        <v>498</v>
      </c>
      <c r="E341" s="16" t="s">
        <v>32</v>
      </c>
      <c r="F341" s="6">
        <f>'4'!G843</f>
        <v>33488002</v>
      </c>
      <c r="G341" s="6">
        <f>'4'!H843</f>
        <v>6697600.4000000004</v>
      </c>
      <c r="H341" s="6">
        <f t="shared" si="5"/>
        <v>20</v>
      </c>
    </row>
    <row r="342" spans="1:8" ht="90" customHeight="1" x14ac:dyDescent="0.25">
      <c r="A342" s="15" t="s">
        <v>626</v>
      </c>
      <c r="B342" s="16" t="s">
        <v>128</v>
      </c>
      <c r="C342" s="16" t="s">
        <v>90</v>
      </c>
      <c r="D342" s="16" t="s">
        <v>167</v>
      </c>
      <c r="E342" s="16"/>
      <c r="F342" s="6">
        <f>'4'!G844+'4'!G213</f>
        <v>32252467.370000001</v>
      </c>
      <c r="G342" s="6">
        <f>'4'!H844+'4'!H213</f>
        <v>2016239.95</v>
      </c>
      <c r="H342" s="6">
        <f t="shared" si="5"/>
        <v>6.2514285399306493</v>
      </c>
    </row>
    <row r="343" spans="1:8" ht="72" customHeight="1" x14ac:dyDescent="0.25">
      <c r="A343" s="15" t="s">
        <v>627</v>
      </c>
      <c r="B343" s="16" t="s">
        <v>128</v>
      </c>
      <c r="C343" s="16" t="s">
        <v>90</v>
      </c>
      <c r="D343" s="16" t="s">
        <v>169</v>
      </c>
      <c r="E343" s="16"/>
      <c r="F343" s="6">
        <f>'4'!G214+'4'!G845</f>
        <v>9984350</v>
      </c>
      <c r="G343" s="6">
        <f>'4'!H214+'4'!H845</f>
        <v>2016239.95</v>
      </c>
      <c r="H343" s="6">
        <f t="shared" si="5"/>
        <v>20.194003114874779</v>
      </c>
    </row>
    <row r="344" spans="1:8" ht="83.25" customHeight="1" x14ac:dyDescent="0.25">
      <c r="A344" s="15" t="s">
        <v>170</v>
      </c>
      <c r="B344" s="16" t="s">
        <v>128</v>
      </c>
      <c r="C344" s="16" t="s">
        <v>90</v>
      </c>
      <c r="D344" s="16" t="s">
        <v>171</v>
      </c>
      <c r="E344" s="16"/>
      <c r="F344" s="6">
        <f>'4'!G215</f>
        <v>921850</v>
      </c>
      <c r="G344" s="6">
        <f>'4'!H215</f>
        <v>0</v>
      </c>
      <c r="H344" s="6">
        <f t="shared" si="5"/>
        <v>0</v>
      </c>
    </row>
    <row r="345" spans="1:8" ht="55.5" customHeight="1" x14ac:dyDescent="0.25">
      <c r="A345" s="15" t="s">
        <v>29</v>
      </c>
      <c r="B345" s="16" t="s">
        <v>128</v>
      </c>
      <c r="C345" s="16" t="s">
        <v>90</v>
      </c>
      <c r="D345" s="16" t="s">
        <v>171</v>
      </c>
      <c r="E345" s="16" t="s">
        <v>30</v>
      </c>
      <c r="F345" s="6">
        <f>'4'!G216</f>
        <v>921850</v>
      </c>
      <c r="G345" s="6">
        <f>'4'!H216</f>
        <v>0</v>
      </c>
      <c r="H345" s="6">
        <f t="shared" si="5"/>
        <v>0</v>
      </c>
    </row>
    <row r="346" spans="1:8" ht="75.75" customHeight="1" x14ac:dyDescent="0.25">
      <c r="A346" s="15" t="s">
        <v>31</v>
      </c>
      <c r="B346" s="16" t="s">
        <v>128</v>
      </c>
      <c r="C346" s="16" t="s">
        <v>90</v>
      </c>
      <c r="D346" s="16" t="s">
        <v>171</v>
      </c>
      <c r="E346" s="16" t="s">
        <v>32</v>
      </c>
      <c r="F346" s="6">
        <f>'4'!G217</f>
        <v>921850</v>
      </c>
      <c r="G346" s="6">
        <f>'4'!H217</f>
        <v>0</v>
      </c>
      <c r="H346" s="6">
        <f t="shared" si="5"/>
        <v>0</v>
      </c>
    </row>
    <row r="347" spans="1:8" ht="92.25" customHeight="1" x14ac:dyDescent="0.25">
      <c r="A347" s="15" t="s">
        <v>184</v>
      </c>
      <c r="B347" s="16" t="s">
        <v>128</v>
      </c>
      <c r="C347" s="16" t="s">
        <v>90</v>
      </c>
      <c r="D347" s="16" t="s">
        <v>185</v>
      </c>
      <c r="E347" s="16"/>
      <c r="F347" s="6">
        <f>'4'!G218</f>
        <v>134100</v>
      </c>
      <c r="G347" s="6">
        <f>'4'!H218</f>
        <v>0</v>
      </c>
      <c r="H347" s="6">
        <f t="shared" si="5"/>
        <v>0</v>
      </c>
    </row>
    <row r="348" spans="1:8" ht="60" customHeight="1" x14ac:dyDescent="0.25">
      <c r="A348" s="15" t="s">
        <v>29</v>
      </c>
      <c r="B348" s="16" t="s">
        <v>128</v>
      </c>
      <c r="C348" s="16" t="s">
        <v>90</v>
      </c>
      <c r="D348" s="16" t="s">
        <v>185</v>
      </c>
      <c r="E348" s="16" t="s">
        <v>30</v>
      </c>
      <c r="F348" s="6">
        <f>'4'!G219</f>
        <v>134100</v>
      </c>
      <c r="G348" s="6">
        <f>'4'!H219</f>
        <v>0</v>
      </c>
      <c r="H348" s="6">
        <f t="shared" si="5"/>
        <v>0</v>
      </c>
    </row>
    <row r="349" spans="1:8" ht="74.25" customHeight="1" x14ac:dyDescent="0.25">
      <c r="A349" s="15" t="s">
        <v>31</v>
      </c>
      <c r="B349" s="16" t="s">
        <v>128</v>
      </c>
      <c r="C349" s="16" t="s">
        <v>90</v>
      </c>
      <c r="D349" s="16" t="s">
        <v>185</v>
      </c>
      <c r="E349" s="16" t="s">
        <v>32</v>
      </c>
      <c r="F349" s="6">
        <f>'4'!G220</f>
        <v>134100</v>
      </c>
      <c r="G349" s="6">
        <f>'4'!H220</f>
        <v>0</v>
      </c>
      <c r="H349" s="6">
        <f t="shared" si="5"/>
        <v>0</v>
      </c>
    </row>
    <row r="350" spans="1:8" ht="37.5" x14ac:dyDescent="0.25">
      <c r="A350" s="15" t="s">
        <v>499</v>
      </c>
      <c r="B350" s="16" t="s">
        <v>128</v>
      </c>
      <c r="C350" s="16" t="s">
        <v>90</v>
      </c>
      <c r="D350" s="16" t="s">
        <v>500</v>
      </c>
      <c r="E350" s="16"/>
      <c r="F350" s="6">
        <f>'4'!G846</f>
        <v>6254900</v>
      </c>
      <c r="G350" s="6">
        <f>'4'!H846</f>
        <v>1855239.95</v>
      </c>
      <c r="H350" s="6">
        <f t="shared" si="5"/>
        <v>29.66058530112392</v>
      </c>
    </row>
    <row r="351" spans="1:8" ht="55.5" customHeight="1" x14ac:dyDescent="0.25">
      <c r="A351" s="15" t="s">
        <v>29</v>
      </c>
      <c r="B351" s="16" t="s">
        <v>128</v>
      </c>
      <c r="C351" s="16" t="s">
        <v>90</v>
      </c>
      <c r="D351" s="16" t="s">
        <v>500</v>
      </c>
      <c r="E351" s="16" t="s">
        <v>30</v>
      </c>
      <c r="F351" s="6">
        <f>'4'!G847</f>
        <v>6254900</v>
      </c>
      <c r="G351" s="6">
        <f>'4'!H847</f>
        <v>1855239.95</v>
      </c>
      <c r="H351" s="6">
        <f t="shared" si="5"/>
        <v>29.66058530112392</v>
      </c>
    </row>
    <row r="352" spans="1:8" ht="66.75" customHeight="1" x14ac:dyDescent="0.25">
      <c r="A352" s="15" t="s">
        <v>31</v>
      </c>
      <c r="B352" s="16" t="s">
        <v>128</v>
      </c>
      <c r="C352" s="16" t="s">
        <v>90</v>
      </c>
      <c r="D352" s="16" t="s">
        <v>500</v>
      </c>
      <c r="E352" s="16" t="s">
        <v>32</v>
      </c>
      <c r="F352" s="6">
        <f>'4'!G848</f>
        <v>6254900</v>
      </c>
      <c r="G352" s="6">
        <f>'4'!H848</f>
        <v>1855239.95</v>
      </c>
      <c r="H352" s="6">
        <f t="shared" si="5"/>
        <v>29.66058530112392</v>
      </c>
    </row>
    <row r="353" spans="1:8" ht="68.25" customHeight="1" x14ac:dyDescent="0.25">
      <c r="A353" s="15" t="s">
        <v>501</v>
      </c>
      <c r="B353" s="16" t="s">
        <v>128</v>
      </c>
      <c r="C353" s="16" t="s">
        <v>90</v>
      </c>
      <c r="D353" s="16" t="s">
        <v>502</v>
      </c>
      <c r="E353" s="16"/>
      <c r="F353" s="6">
        <f>'4'!G849</f>
        <v>973500</v>
      </c>
      <c r="G353" s="6">
        <f>'4'!H849</f>
        <v>161000</v>
      </c>
      <c r="H353" s="6">
        <f t="shared" si="5"/>
        <v>16.538263995891114</v>
      </c>
    </row>
    <row r="354" spans="1:8" ht="75.75" customHeight="1" x14ac:dyDescent="0.25">
      <c r="A354" s="15" t="s">
        <v>29</v>
      </c>
      <c r="B354" s="16" t="s">
        <v>128</v>
      </c>
      <c r="C354" s="16" t="s">
        <v>90</v>
      </c>
      <c r="D354" s="16" t="s">
        <v>502</v>
      </c>
      <c r="E354" s="16" t="s">
        <v>30</v>
      </c>
      <c r="F354" s="6">
        <f>'4'!G850</f>
        <v>973500</v>
      </c>
      <c r="G354" s="6">
        <f>'4'!H850</f>
        <v>161000</v>
      </c>
      <c r="H354" s="6">
        <f t="shared" si="5"/>
        <v>16.538263995891114</v>
      </c>
    </row>
    <row r="355" spans="1:8" ht="73.5" customHeight="1" x14ac:dyDescent="0.25">
      <c r="A355" s="15" t="s">
        <v>31</v>
      </c>
      <c r="B355" s="16" t="s">
        <v>128</v>
      </c>
      <c r="C355" s="16" t="s">
        <v>90</v>
      </c>
      <c r="D355" s="16" t="s">
        <v>502</v>
      </c>
      <c r="E355" s="16" t="s">
        <v>32</v>
      </c>
      <c r="F355" s="6">
        <f>'4'!G851</f>
        <v>973500</v>
      </c>
      <c r="G355" s="6">
        <f>'4'!H851</f>
        <v>161000</v>
      </c>
      <c r="H355" s="6">
        <f t="shared" si="5"/>
        <v>16.538263995891114</v>
      </c>
    </row>
    <row r="356" spans="1:8" ht="70.5" customHeight="1" x14ac:dyDescent="0.25">
      <c r="A356" s="15" t="s">
        <v>186</v>
      </c>
      <c r="B356" s="16" t="s">
        <v>128</v>
      </c>
      <c r="C356" s="16" t="s">
        <v>90</v>
      </c>
      <c r="D356" s="16" t="s">
        <v>187</v>
      </c>
      <c r="E356" s="16"/>
      <c r="F356" s="6">
        <f>'4'!G221</f>
        <v>200000</v>
      </c>
      <c r="G356" s="6">
        <f>'4'!H221</f>
        <v>0</v>
      </c>
      <c r="H356" s="6">
        <f t="shared" si="5"/>
        <v>0</v>
      </c>
    </row>
    <row r="357" spans="1:8" ht="75.75" customHeight="1" x14ac:dyDescent="0.25">
      <c r="A357" s="15" t="s">
        <v>29</v>
      </c>
      <c r="B357" s="16" t="s">
        <v>128</v>
      </c>
      <c r="C357" s="16" t="s">
        <v>90</v>
      </c>
      <c r="D357" s="16" t="s">
        <v>187</v>
      </c>
      <c r="E357" s="16" t="s">
        <v>30</v>
      </c>
      <c r="F357" s="6">
        <f>'4'!G222</f>
        <v>200000</v>
      </c>
      <c r="G357" s="6">
        <f>'4'!H222</f>
        <v>0</v>
      </c>
      <c r="H357" s="6">
        <f t="shared" si="5"/>
        <v>0</v>
      </c>
    </row>
    <row r="358" spans="1:8" ht="75.75" customHeight="1" x14ac:dyDescent="0.25">
      <c r="A358" s="15" t="s">
        <v>31</v>
      </c>
      <c r="B358" s="16" t="s">
        <v>128</v>
      </c>
      <c r="C358" s="16" t="s">
        <v>90</v>
      </c>
      <c r="D358" s="16" t="s">
        <v>187</v>
      </c>
      <c r="E358" s="16" t="s">
        <v>32</v>
      </c>
      <c r="F358" s="6">
        <f>'4'!G223</f>
        <v>200000</v>
      </c>
      <c r="G358" s="6">
        <f>'4'!H223</f>
        <v>0</v>
      </c>
      <c r="H358" s="6">
        <f t="shared" si="5"/>
        <v>0</v>
      </c>
    </row>
    <row r="359" spans="1:8" ht="60" customHeight="1" x14ac:dyDescent="0.25">
      <c r="A359" s="15" t="str">
        <f>'4'!A224</f>
        <v>Резервный фонд Правительства Магаданской области (использование)</v>
      </c>
      <c r="B359" s="16" t="str">
        <f>'4'!C224</f>
        <v>05</v>
      </c>
      <c r="C359" s="16" t="str">
        <f>'4'!D224</f>
        <v>03</v>
      </c>
      <c r="D359" s="16" t="str">
        <f>'4'!E224</f>
        <v>5Щ 0 01 17010</v>
      </c>
      <c r="E359" s="16"/>
      <c r="F359" s="37">
        <f>'4'!G224</f>
        <v>1500000</v>
      </c>
      <c r="G359" s="37">
        <f>'4'!H224</f>
        <v>0</v>
      </c>
      <c r="H359" s="6">
        <f t="shared" si="5"/>
        <v>0</v>
      </c>
    </row>
    <row r="360" spans="1:8" ht="66.75" customHeight="1" x14ac:dyDescent="0.25">
      <c r="A360" s="15" t="str">
        <f>'4'!A225</f>
        <v>Закупка товаров, работ и услуг для обеспечения государственных (муниципальных) нужд</v>
      </c>
      <c r="B360" s="16" t="str">
        <f>'4'!C225</f>
        <v>05</v>
      </c>
      <c r="C360" s="16" t="str">
        <f>'4'!D225</f>
        <v>03</v>
      </c>
      <c r="D360" s="16" t="str">
        <f>'4'!E225</f>
        <v>5Щ 0 01 17010</v>
      </c>
      <c r="E360" s="16" t="str">
        <f>'4'!F225</f>
        <v>200</v>
      </c>
      <c r="F360" s="37">
        <f>'4'!G225</f>
        <v>1500000</v>
      </c>
      <c r="G360" s="37">
        <f>'4'!H225</f>
        <v>0</v>
      </c>
      <c r="H360" s="6">
        <f t="shared" si="5"/>
        <v>0</v>
      </c>
    </row>
    <row r="361" spans="1:8" ht="66.75" customHeight="1" x14ac:dyDescent="0.25">
      <c r="A361" s="15" t="str">
        <f>'4'!A226</f>
        <v>Иные закупки товаров, работ и услуг для обеспечения государственных (муниципальных) нужд</v>
      </c>
      <c r="B361" s="16" t="str">
        <f>'4'!C226</f>
        <v>05</v>
      </c>
      <c r="C361" s="16" t="str">
        <f>'4'!D226</f>
        <v>03</v>
      </c>
      <c r="D361" s="16" t="str">
        <f>'4'!E226</f>
        <v>5Щ 0 01 17010</v>
      </c>
      <c r="E361" s="16" t="str">
        <f>'4'!F226</f>
        <v>240</v>
      </c>
      <c r="F361" s="37">
        <f>'4'!G226</f>
        <v>1500000</v>
      </c>
      <c r="G361" s="37">
        <f>'4'!H226</f>
        <v>0</v>
      </c>
      <c r="H361" s="6">
        <f t="shared" si="5"/>
        <v>0</v>
      </c>
    </row>
    <row r="362" spans="1:8" ht="18.75" hidden="1" x14ac:dyDescent="0.25">
      <c r="A362" s="15"/>
      <c r="B362" s="16"/>
      <c r="C362" s="16"/>
      <c r="D362" s="16"/>
      <c r="E362" s="16"/>
      <c r="F362" s="6"/>
      <c r="G362" s="6"/>
      <c r="H362" s="6" t="e">
        <f t="shared" si="5"/>
        <v>#DIV/0!</v>
      </c>
    </row>
    <row r="363" spans="1:8" ht="123" customHeight="1" x14ac:dyDescent="0.25">
      <c r="A363" s="15" t="s">
        <v>608</v>
      </c>
      <c r="B363" s="16" t="s">
        <v>128</v>
      </c>
      <c r="C363" s="16" t="s">
        <v>90</v>
      </c>
      <c r="D363" s="16" t="s">
        <v>503</v>
      </c>
      <c r="E363" s="16"/>
      <c r="F363" s="6">
        <f>'4'!G852</f>
        <v>22268117.370000001</v>
      </c>
      <c r="G363" s="6">
        <f>'4'!H852</f>
        <v>0</v>
      </c>
      <c r="H363" s="6">
        <f t="shared" si="5"/>
        <v>0</v>
      </c>
    </row>
    <row r="364" spans="1:8" ht="36.75" customHeight="1" x14ac:dyDescent="0.25">
      <c r="A364" s="15" t="s">
        <v>504</v>
      </c>
      <c r="B364" s="16" t="s">
        <v>128</v>
      </c>
      <c r="C364" s="16" t="s">
        <v>90</v>
      </c>
      <c r="D364" s="16" t="s">
        <v>505</v>
      </c>
      <c r="E364" s="16"/>
      <c r="F364" s="6">
        <f>'4'!G853</f>
        <v>22268117.370000001</v>
      </c>
      <c r="G364" s="6">
        <f>'4'!H853</f>
        <v>0</v>
      </c>
      <c r="H364" s="6">
        <f t="shared" si="5"/>
        <v>0</v>
      </c>
    </row>
    <row r="365" spans="1:8" ht="63" customHeight="1" x14ac:dyDescent="0.25">
      <c r="A365" s="15" t="s">
        <v>29</v>
      </c>
      <c r="B365" s="16" t="s">
        <v>128</v>
      </c>
      <c r="C365" s="16" t="s">
        <v>90</v>
      </c>
      <c r="D365" s="16" t="s">
        <v>505</v>
      </c>
      <c r="E365" s="16" t="s">
        <v>30</v>
      </c>
      <c r="F365" s="6">
        <f>'4'!G854</f>
        <v>22268117.370000001</v>
      </c>
      <c r="G365" s="6">
        <f>'4'!H854</f>
        <v>0</v>
      </c>
      <c r="H365" s="6">
        <f t="shared" si="5"/>
        <v>0</v>
      </c>
    </row>
    <row r="366" spans="1:8" ht="68.25" customHeight="1" x14ac:dyDescent="0.25">
      <c r="A366" s="15" t="s">
        <v>31</v>
      </c>
      <c r="B366" s="16" t="s">
        <v>128</v>
      </c>
      <c r="C366" s="16" t="s">
        <v>90</v>
      </c>
      <c r="D366" s="16" t="s">
        <v>505</v>
      </c>
      <c r="E366" s="16" t="s">
        <v>32</v>
      </c>
      <c r="F366" s="6">
        <f>'4'!G855</f>
        <v>22268117.370000001</v>
      </c>
      <c r="G366" s="6">
        <f>'4'!H855</f>
        <v>0</v>
      </c>
      <c r="H366" s="6">
        <f t="shared" si="5"/>
        <v>0</v>
      </c>
    </row>
    <row r="367" spans="1:8" ht="34.5" customHeight="1" x14ac:dyDescent="0.25">
      <c r="A367" s="15" t="s">
        <v>44</v>
      </c>
      <c r="B367" s="16" t="s">
        <v>128</v>
      </c>
      <c r="C367" s="16" t="s">
        <v>90</v>
      </c>
      <c r="D367" s="16" t="s">
        <v>45</v>
      </c>
      <c r="E367" s="16"/>
      <c r="F367" s="6">
        <f>'4'!G856</f>
        <v>1129343.02</v>
      </c>
      <c r="G367" s="6">
        <f>'4'!H856</f>
        <v>0</v>
      </c>
      <c r="H367" s="6">
        <f t="shared" si="5"/>
        <v>0</v>
      </c>
    </row>
    <row r="368" spans="1:8" ht="74.25" customHeight="1" x14ac:dyDescent="0.25">
      <c r="A368" s="15" t="s">
        <v>76</v>
      </c>
      <c r="B368" s="16" t="s">
        <v>128</v>
      </c>
      <c r="C368" s="16" t="s">
        <v>90</v>
      </c>
      <c r="D368" s="16" t="s">
        <v>77</v>
      </c>
      <c r="E368" s="16"/>
      <c r="F368" s="6">
        <f>'4'!G857</f>
        <v>1129343.02</v>
      </c>
      <c r="G368" s="6">
        <f>'4'!H857</f>
        <v>0</v>
      </c>
      <c r="H368" s="6">
        <f t="shared" si="5"/>
        <v>0</v>
      </c>
    </row>
    <row r="369" spans="1:9" ht="109.5" customHeight="1" x14ac:dyDescent="0.25">
      <c r="A369" s="15" t="s">
        <v>506</v>
      </c>
      <c r="B369" s="16" t="s">
        <v>128</v>
      </c>
      <c r="C369" s="16" t="s">
        <v>90</v>
      </c>
      <c r="D369" s="16" t="s">
        <v>507</v>
      </c>
      <c r="E369" s="16"/>
      <c r="F369" s="6">
        <f>'4'!G858</f>
        <v>1129343.02</v>
      </c>
      <c r="G369" s="6">
        <f>'4'!H858</f>
        <v>0</v>
      </c>
      <c r="H369" s="6">
        <f t="shared" si="5"/>
        <v>0</v>
      </c>
    </row>
    <row r="370" spans="1:9" ht="89.25" customHeight="1" x14ac:dyDescent="0.25">
      <c r="A370" s="15" t="s">
        <v>508</v>
      </c>
      <c r="B370" s="16" t="s">
        <v>128</v>
      </c>
      <c r="C370" s="16" t="s">
        <v>90</v>
      </c>
      <c r="D370" s="16" t="s">
        <v>509</v>
      </c>
      <c r="E370" s="16"/>
      <c r="F370" s="6">
        <f>'4'!G859</f>
        <v>1129343.02</v>
      </c>
      <c r="G370" s="6">
        <f>'4'!H859</f>
        <v>0</v>
      </c>
      <c r="H370" s="6">
        <f t="shared" si="5"/>
        <v>0</v>
      </c>
    </row>
    <row r="371" spans="1:9" ht="66.75" customHeight="1" x14ac:dyDescent="0.25">
      <c r="A371" s="15" t="s">
        <v>29</v>
      </c>
      <c r="B371" s="16" t="s">
        <v>128</v>
      </c>
      <c r="C371" s="16" t="s">
        <v>90</v>
      </c>
      <c r="D371" s="16" t="s">
        <v>509</v>
      </c>
      <c r="E371" s="16" t="s">
        <v>30</v>
      </c>
      <c r="F371" s="6">
        <f>'4'!G860</f>
        <v>1129343.02</v>
      </c>
      <c r="G371" s="6">
        <f>'4'!H860</f>
        <v>0</v>
      </c>
      <c r="H371" s="6">
        <f t="shared" si="5"/>
        <v>0</v>
      </c>
    </row>
    <row r="372" spans="1:9" ht="70.5" customHeight="1" x14ac:dyDescent="0.25">
      <c r="A372" s="15" t="s">
        <v>31</v>
      </c>
      <c r="B372" s="16" t="s">
        <v>128</v>
      </c>
      <c r="C372" s="16" t="s">
        <v>90</v>
      </c>
      <c r="D372" s="16" t="s">
        <v>509</v>
      </c>
      <c r="E372" s="16" t="s">
        <v>32</v>
      </c>
      <c r="F372" s="6">
        <f>'4'!G861</f>
        <v>1129343.02</v>
      </c>
      <c r="G372" s="6">
        <f>'4'!H861</f>
        <v>0</v>
      </c>
      <c r="H372" s="6">
        <f t="shared" si="5"/>
        <v>0</v>
      </c>
    </row>
    <row r="373" spans="1:9" ht="28.5" customHeight="1" x14ac:dyDescent="0.25">
      <c r="A373" s="12" t="s">
        <v>291</v>
      </c>
      <c r="B373" s="13" t="s">
        <v>227</v>
      </c>
      <c r="C373" s="13"/>
      <c r="D373" s="13"/>
      <c r="E373" s="13"/>
      <c r="F373" s="5">
        <f>'4'!G417+'4'!G862</f>
        <v>1869119.45</v>
      </c>
      <c r="G373" s="5">
        <f>'4'!H417+'4'!H862</f>
        <v>179475.01</v>
      </c>
      <c r="H373" s="5">
        <f t="shared" si="5"/>
        <v>9.6021155844266683</v>
      </c>
    </row>
    <row r="374" spans="1:9" ht="36" customHeight="1" x14ac:dyDescent="0.25">
      <c r="A374" s="12" t="s">
        <v>292</v>
      </c>
      <c r="B374" s="13" t="s">
        <v>227</v>
      </c>
      <c r="C374" s="13" t="s">
        <v>11</v>
      </c>
      <c r="D374" s="13"/>
      <c r="E374" s="13"/>
      <c r="F374" s="5">
        <f>'4'!G418</f>
        <v>376000</v>
      </c>
      <c r="G374" s="5">
        <f>'4'!H418</f>
        <v>0</v>
      </c>
      <c r="H374" s="5">
        <f>G374/F374*100</f>
        <v>0</v>
      </c>
    </row>
    <row r="375" spans="1:9" ht="57.75" customHeight="1" x14ac:dyDescent="0.25">
      <c r="A375" s="15" t="s">
        <v>642</v>
      </c>
      <c r="B375" s="16" t="s">
        <v>227</v>
      </c>
      <c r="C375" s="16" t="s">
        <v>11</v>
      </c>
      <c r="D375" s="16" t="s">
        <v>293</v>
      </c>
      <c r="E375" s="16"/>
      <c r="F375" s="6">
        <f>'4'!G419</f>
        <v>376000</v>
      </c>
      <c r="G375" s="6">
        <f>'4'!H419</f>
        <v>0</v>
      </c>
      <c r="H375" s="6">
        <f t="shared" si="5"/>
        <v>0</v>
      </c>
      <c r="I375" s="35">
        <f>F373-H374</f>
        <v>1869119.45</v>
      </c>
    </row>
    <row r="376" spans="1:9" ht="115.5" customHeight="1" x14ac:dyDescent="0.25">
      <c r="A376" s="15" t="s">
        <v>643</v>
      </c>
      <c r="B376" s="16" t="s">
        <v>227</v>
      </c>
      <c r="C376" s="16" t="s">
        <v>11</v>
      </c>
      <c r="D376" s="16" t="s">
        <v>294</v>
      </c>
      <c r="E376" s="16"/>
      <c r="F376" s="6">
        <f>'4'!G420</f>
        <v>376000</v>
      </c>
      <c r="G376" s="6">
        <f>'4'!H420</f>
        <v>0</v>
      </c>
      <c r="H376" s="6">
        <f t="shared" si="5"/>
        <v>0</v>
      </c>
    </row>
    <row r="377" spans="1:9" ht="60" customHeight="1" x14ac:dyDescent="0.25">
      <c r="A377" s="15" t="s">
        <v>295</v>
      </c>
      <c r="B377" s="16" t="s">
        <v>227</v>
      </c>
      <c r="C377" s="16" t="s">
        <v>11</v>
      </c>
      <c r="D377" s="16" t="s">
        <v>296</v>
      </c>
      <c r="E377" s="16"/>
      <c r="F377" s="6">
        <f>'4'!G421</f>
        <v>376000</v>
      </c>
      <c r="G377" s="6">
        <f>'4'!H421</f>
        <v>0</v>
      </c>
      <c r="H377" s="6">
        <f t="shared" si="5"/>
        <v>0</v>
      </c>
    </row>
    <row r="378" spans="1:9" ht="66" customHeight="1" x14ac:dyDescent="0.25">
      <c r="A378" s="15" t="s">
        <v>29</v>
      </c>
      <c r="B378" s="16" t="s">
        <v>227</v>
      </c>
      <c r="C378" s="16" t="s">
        <v>11</v>
      </c>
      <c r="D378" s="16" t="s">
        <v>296</v>
      </c>
      <c r="E378" s="16" t="s">
        <v>30</v>
      </c>
      <c r="F378" s="6">
        <f>'4'!G422</f>
        <v>376000</v>
      </c>
      <c r="G378" s="6">
        <f>'4'!H422</f>
        <v>0</v>
      </c>
      <c r="H378" s="6">
        <f t="shared" si="5"/>
        <v>0</v>
      </c>
    </row>
    <row r="379" spans="1:9" ht="66" customHeight="1" x14ac:dyDescent="0.25">
      <c r="A379" s="15" t="s">
        <v>31</v>
      </c>
      <c r="B379" s="16" t="s">
        <v>227</v>
      </c>
      <c r="C379" s="16" t="s">
        <v>11</v>
      </c>
      <c r="D379" s="16" t="s">
        <v>296</v>
      </c>
      <c r="E379" s="16" t="s">
        <v>32</v>
      </c>
      <c r="F379" s="6">
        <f>'4'!G423</f>
        <v>376000</v>
      </c>
      <c r="G379" s="6">
        <f>'4'!H423</f>
        <v>0</v>
      </c>
      <c r="H379" s="6">
        <f t="shared" si="5"/>
        <v>0</v>
      </c>
    </row>
    <row r="380" spans="1:9" ht="50.25" customHeight="1" x14ac:dyDescent="0.25">
      <c r="A380" s="12" t="s">
        <v>297</v>
      </c>
      <c r="B380" s="13" t="s">
        <v>227</v>
      </c>
      <c r="C380" s="13" t="s">
        <v>128</v>
      </c>
      <c r="D380" s="13"/>
      <c r="E380" s="13"/>
      <c r="F380" s="5">
        <f>'4'!G863+'4'!G424</f>
        <v>1493119.45</v>
      </c>
      <c r="G380" s="5">
        <f>'4'!H863+'4'!H424</f>
        <v>179475.01</v>
      </c>
      <c r="H380" s="5">
        <f t="shared" si="5"/>
        <v>12.020137437764944</v>
      </c>
    </row>
    <row r="381" spans="1:9" ht="60" customHeight="1" x14ac:dyDescent="0.25">
      <c r="A381" s="15" t="str">
        <f>'4'!A425</f>
        <v>Муниципальная программа «Экологическая безопасность и охрана окружающей среды»</v>
      </c>
      <c r="B381" s="16" t="str">
        <f>'4'!C425</f>
        <v>06</v>
      </c>
      <c r="C381" s="16" t="str">
        <f>'4'!D425</f>
        <v>05</v>
      </c>
      <c r="D381" s="16" t="str">
        <f>'4'!E425</f>
        <v>5В 0 00 00000</v>
      </c>
      <c r="E381" s="16"/>
      <c r="F381" s="37">
        <f>'4'!G425</f>
        <v>350000</v>
      </c>
      <c r="G381" s="37">
        <f>'4'!H425</f>
        <v>179475.01</v>
      </c>
      <c r="H381" s="6">
        <f t="shared" si="5"/>
        <v>51.278574285714285</v>
      </c>
    </row>
    <row r="382" spans="1:9" ht="126" customHeight="1" x14ac:dyDescent="0.25">
      <c r="A382" s="15" t="str">
        <f>'4'!A426</f>
        <v>Основное мероприятие «Предотвращение экологического ущерба, вызванного чрезвычайными ситуациями вследствие негативного воздействия вод и аварийным состоянием гидротехнических сооружений»</v>
      </c>
      <c r="B382" s="16" t="str">
        <f>'4'!C426</f>
        <v>06</v>
      </c>
      <c r="C382" s="16" t="str">
        <f>'4'!D426</f>
        <v>05</v>
      </c>
      <c r="D382" s="16" t="str">
        <f>'4'!E426</f>
        <v>5В 0 01 00000</v>
      </c>
      <c r="E382" s="16"/>
      <c r="F382" s="37">
        <f>'4'!G426</f>
        <v>350000</v>
      </c>
      <c r="G382" s="37">
        <f>'4'!H426</f>
        <v>179475.01</v>
      </c>
      <c r="H382" s="6">
        <f t="shared" si="5"/>
        <v>51.278574285714285</v>
      </c>
    </row>
    <row r="383" spans="1:9" ht="75" customHeight="1" x14ac:dyDescent="0.25">
      <c r="A383" s="15" t="str">
        <f>'4'!A427</f>
        <v>Проведение мероприятий по утилизации бесхозяйного имущества-химических реагентов Карамкенского ГОКа</v>
      </c>
      <c r="B383" s="16" t="str">
        <f>'4'!C427</f>
        <v>06</v>
      </c>
      <c r="C383" s="16" t="str">
        <f>'4'!D427</f>
        <v>05</v>
      </c>
      <c r="D383" s="16" t="str">
        <f>'4'!E427</f>
        <v>5В 0 01 01940</v>
      </c>
      <c r="E383" s="16"/>
      <c r="F383" s="37">
        <f>'4'!G427</f>
        <v>350000</v>
      </c>
      <c r="G383" s="37">
        <f>'4'!H427</f>
        <v>179475.01</v>
      </c>
      <c r="H383" s="6">
        <f t="shared" si="5"/>
        <v>51.278574285714285</v>
      </c>
    </row>
    <row r="384" spans="1:9" ht="75" customHeight="1" x14ac:dyDescent="0.25">
      <c r="A384" s="15" t="str">
        <f>'4'!A428</f>
        <v>Закупка товаров, работ и услуг для обеспечения государственных (муниципальных) нужд</v>
      </c>
      <c r="B384" s="16" t="str">
        <f>'4'!C428</f>
        <v>06</v>
      </c>
      <c r="C384" s="16" t="str">
        <f>'4'!D428</f>
        <v>05</v>
      </c>
      <c r="D384" s="16" t="str">
        <f>'4'!E428</f>
        <v>5В 0 01 01940</v>
      </c>
      <c r="E384" s="16">
        <f>'4'!F428</f>
        <v>200</v>
      </c>
      <c r="F384" s="37">
        <f>'4'!G428</f>
        <v>350000</v>
      </c>
      <c r="G384" s="37">
        <f>'4'!H428</f>
        <v>179475.01</v>
      </c>
      <c r="H384" s="6">
        <f t="shared" si="5"/>
        <v>51.278574285714285</v>
      </c>
    </row>
    <row r="385" spans="1:8" ht="75" customHeight="1" x14ac:dyDescent="0.25">
      <c r="A385" s="15" t="str">
        <f>'4'!A429</f>
        <v>Иные закупки товаров, работ и услуг для обеспечения государственных (муниципальных) нужд</v>
      </c>
      <c r="B385" s="16" t="str">
        <f>'4'!C429</f>
        <v>06</v>
      </c>
      <c r="C385" s="16" t="str">
        <f>'4'!D429</f>
        <v>05</v>
      </c>
      <c r="D385" s="16" t="str">
        <f>'4'!E429</f>
        <v>5В 0 01 01940</v>
      </c>
      <c r="E385" s="16">
        <f>'4'!F429</f>
        <v>240</v>
      </c>
      <c r="F385" s="37">
        <f>'4'!G429</f>
        <v>350000</v>
      </c>
      <c r="G385" s="37">
        <f>'4'!H429</f>
        <v>179475.01</v>
      </c>
      <c r="H385" s="6">
        <f t="shared" si="5"/>
        <v>51.278574285714285</v>
      </c>
    </row>
    <row r="386" spans="1:8" ht="93" customHeight="1" x14ac:dyDescent="0.25">
      <c r="A386" s="15" t="s">
        <v>644</v>
      </c>
      <c r="B386" s="16" t="s">
        <v>227</v>
      </c>
      <c r="C386" s="16" t="s">
        <v>128</v>
      </c>
      <c r="D386" s="16" t="s">
        <v>298</v>
      </c>
      <c r="E386" s="16"/>
      <c r="F386" s="6">
        <f>'4'!G430</f>
        <v>5000</v>
      </c>
      <c r="G386" s="6">
        <f>'4'!H430</f>
        <v>0</v>
      </c>
      <c r="H386" s="6">
        <f t="shared" si="5"/>
        <v>0</v>
      </c>
    </row>
    <row r="387" spans="1:8" ht="53.25" customHeight="1" x14ac:dyDescent="0.25">
      <c r="A387" s="15" t="s">
        <v>645</v>
      </c>
      <c r="B387" s="16" t="s">
        <v>227</v>
      </c>
      <c r="C387" s="16" t="s">
        <v>128</v>
      </c>
      <c r="D387" s="16" t="s">
        <v>299</v>
      </c>
      <c r="E387" s="16"/>
      <c r="F387" s="6">
        <f>'4'!G431</f>
        <v>5000</v>
      </c>
      <c r="G387" s="6">
        <f>'4'!H431</f>
        <v>0</v>
      </c>
      <c r="H387" s="6">
        <f t="shared" si="5"/>
        <v>0</v>
      </c>
    </row>
    <row r="388" spans="1:8" ht="44.25" customHeight="1" x14ac:dyDescent="0.25">
      <c r="A388" s="15" t="s">
        <v>300</v>
      </c>
      <c r="B388" s="16" t="s">
        <v>227</v>
      </c>
      <c r="C388" s="16" t="s">
        <v>128</v>
      </c>
      <c r="D388" s="16" t="s">
        <v>301</v>
      </c>
      <c r="E388" s="16"/>
      <c r="F388" s="6">
        <f>'4'!G432</f>
        <v>5000</v>
      </c>
      <c r="G388" s="6">
        <f>'4'!H432</f>
        <v>0</v>
      </c>
      <c r="H388" s="6">
        <f t="shared" si="5"/>
        <v>0</v>
      </c>
    </row>
    <row r="389" spans="1:8" ht="63" customHeight="1" x14ac:dyDescent="0.25">
      <c r="A389" s="15" t="s">
        <v>29</v>
      </c>
      <c r="B389" s="16" t="s">
        <v>227</v>
      </c>
      <c r="C389" s="16" t="s">
        <v>128</v>
      </c>
      <c r="D389" s="16" t="s">
        <v>301</v>
      </c>
      <c r="E389" s="16" t="s">
        <v>30</v>
      </c>
      <c r="F389" s="6">
        <f>'4'!G433</f>
        <v>5000</v>
      </c>
      <c r="G389" s="6">
        <f>'4'!H433</f>
        <v>0</v>
      </c>
      <c r="H389" s="6">
        <f t="shared" si="5"/>
        <v>0</v>
      </c>
    </row>
    <row r="390" spans="1:8" ht="64.5" customHeight="1" x14ac:dyDescent="0.25">
      <c r="A390" s="15" t="s">
        <v>31</v>
      </c>
      <c r="B390" s="16" t="s">
        <v>227</v>
      </c>
      <c r="C390" s="16" t="s">
        <v>128</v>
      </c>
      <c r="D390" s="16" t="s">
        <v>301</v>
      </c>
      <c r="E390" s="16" t="s">
        <v>32</v>
      </c>
      <c r="F390" s="6">
        <f>'4'!G434</f>
        <v>5000</v>
      </c>
      <c r="G390" s="6">
        <f>'4'!H434</f>
        <v>0</v>
      </c>
      <c r="H390" s="6">
        <f t="shared" si="5"/>
        <v>0</v>
      </c>
    </row>
    <row r="391" spans="1:8" ht="94.5" customHeight="1" x14ac:dyDescent="0.25">
      <c r="A391" s="15" t="s">
        <v>697</v>
      </c>
      <c r="B391" s="16" t="s">
        <v>227</v>
      </c>
      <c r="C391" s="16" t="s">
        <v>128</v>
      </c>
      <c r="D391" s="16" t="s">
        <v>510</v>
      </c>
      <c r="E391" s="16"/>
      <c r="F391" s="6">
        <f>'4'!G864</f>
        <v>1138119.45</v>
      </c>
      <c r="G391" s="6">
        <f>'4'!H864</f>
        <v>0</v>
      </c>
      <c r="H391" s="6">
        <f t="shared" si="5"/>
        <v>0</v>
      </c>
    </row>
    <row r="392" spans="1:8" ht="83.25" customHeight="1" x14ac:dyDescent="0.25">
      <c r="A392" s="15" t="s">
        <v>511</v>
      </c>
      <c r="B392" s="16" t="s">
        <v>227</v>
      </c>
      <c r="C392" s="16" t="s">
        <v>128</v>
      </c>
      <c r="D392" s="16" t="s">
        <v>512</v>
      </c>
      <c r="E392" s="16"/>
      <c r="F392" s="6">
        <f>'4'!G865</f>
        <v>478500</v>
      </c>
      <c r="G392" s="6">
        <f>'4'!H865</f>
        <v>0</v>
      </c>
      <c r="H392" s="6">
        <f t="shared" si="5"/>
        <v>0</v>
      </c>
    </row>
    <row r="393" spans="1:8" ht="57.75" customHeight="1" x14ac:dyDescent="0.25">
      <c r="A393" s="15" t="s">
        <v>513</v>
      </c>
      <c r="B393" s="16" t="s">
        <v>227</v>
      </c>
      <c r="C393" s="16" t="s">
        <v>128</v>
      </c>
      <c r="D393" s="16" t="s">
        <v>514</v>
      </c>
      <c r="E393" s="16"/>
      <c r="F393" s="6">
        <f>'4'!G866</f>
        <v>110000</v>
      </c>
      <c r="G393" s="6">
        <f>'4'!H866</f>
        <v>0</v>
      </c>
      <c r="H393" s="6">
        <f t="shared" ref="H393:H456" si="6">G393/F393*100</f>
        <v>0</v>
      </c>
    </row>
    <row r="394" spans="1:8" ht="49.5" customHeight="1" x14ac:dyDescent="0.25">
      <c r="A394" s="15" t="s">
        <v>29</v>
      </c>
      <c r="B394" s="16" t="s">
        <v>227</v>
      </c>
      <c r="C394" s="16" t="s">
        <v>128</v>
      </c>
      <c r="D394" s="16" t="s">
        <v>514</v>
      </c>
      <c r="E394" s="16" t="s">
        <v>30</v>
      </c>
      <c r="F394" s="6">
        <f>'4'!G867</f>
        <v>110000</v>
      </c>
      <c r="G394" s="6">
        <f>'4'!H867</f>
        <v>0</v>
      </c>
      <c r="H394" s="6">
        <f t="shared" si="6"/>
        <v>0</v>
      </c>
    </row>
    <row r="395" spans="1:8" ht="71.25" customHeight="1" x14ac:dyDescent="0.25">
      <c r="A395" s="15" t="s">
        <v>31</v>
      </c>
      <c r="B395" s="16" t="s">
        <v>227</v>
      </c>
      <c r="C395" s="16" t="s">
        <v>128</v>
      </c>
      <c r="D395" s="16" t="s">
        <v>514</v>
      </c>
      <c r="E395" s="16" t="s">
        <v>32</v>
      </c>
      <c r="F395" s="6">
        <f>'4'!G868</f>
        <v>110000</v>
      </c>
      <c r="G395" s="6">
        <f>'4'!H868</f>
        <v>0</v>
      </c>
      <c r="H395" s="6">
        <f t="shared" si="6"/>
        <v>0</v>
      </c>
    </row>
    <row r="396" spans="1:8" ht="52.5" customHeight="1" x14ac:dyDescent="0.25">
      <c r="A396" s="15" t="s">
        <v>515</v>
      </c>
      <c r="B396" s="16" t="s">
        <v>227</v>
      </c>
      <c r="C396" s="16" t="s">
        <v>128</v>
      </c>
      <c r="D396" s="16" t="s">
        <v>516</v>
      </c>
      <c r="E396" s="16"/>
      <c r="F396" s="6">
        <f>'4'!G869</f>
        <v>156000</v>
      </c>
      <c r="G396" s="6">
        <f>'4'!H869</f>
        <v>0</v>
      </c>
      <c r="H396" s="6">
        <f t="shared" si="6"/>
        <v>0</v>
      </c>
    </row>
    <row r="397" spans="1:8" ht="66.75" customHeight="1" x14ac:dyDescent="0.25">
      <c r="A397" s="15" t="s">
        <v>29</v>
      </c>
      <c r="B397" s="16" t="s">
        <v>227</v>
      </c>
      <c r="C397" s="16" t="s">
        <v>128</v>
      </c>
      <c r="D397" s="16" t="s">
        <v>516</v>
      </c>
      <c r="E397" s="16" t="s">
        <v>30</v>
      </c>
      <c r="F397" s="6">
        <f>'4'!G870</f>
        <v>156000</v>
      </c>
      <c r="G397" s="6">
        <f>'4'!H870</f>
        <v>0</v>
      </c>
      <c r="H397" s="6">
        <f t="shared" si="6"/>
        <v>0</v>
      </c>
    </row>
    <row r="398" spans="1:8" ht="72" customHeight="1" x14ac:dyDescent="0.25">
      <c r="A398" s="15" t="s">
        <v>31</v>
      </c>
      <c r="B398" s="16" t="s">
        <v>227</v>
      </c>
      <c r="C398" s="16" t="s">
        <v>128</v>
      </c>
      <c r="D398" s="16" t="s">
        <v>516</v>
      </c>
      <c r="E398" s="16" t="s">
        <v>32</v>
      </c>
      <c r="F398" s="6">
        <f>'4'!G871</f>
        <v>156000</v>
      </c>
      <c r="G398" s="6">
        <f>'4'!H871</f>
        <v>0</v>
      </c>
      <c r="H398" s="6">
        <f t="shared" si="6"/>
        <v>0</v>
      </c>
    </row>
    <row r="399" spans="1:8" ht="78.75" customHeight="1" x14ac:dyDescent="0.25">
      <c r="A399" s="15" t="s">
        <v>517</v>
      </c>
      <c r="B399" s="16" t="s">
        <v>227</v>
      </c>
      <c r="C399" s="16" t="s">
        <v>128</v>
      </c>
      <c r="D399" s="16" t="s">
        <v>518</v>
      </c>
      <c r="E399" s="16"/>
      <c r="F399" s="6">
        <f>'4'!G872</f>
        <v>212500</v>
      </c>
      <c r="G399" s="6">
        <f>'4'!H872</f>
        <v>0</v>
      </c>
      <c r="H399" s="6">
        <f t="shared" si="6"/>
        <v>0</v>
      </c>
    </row>
    <row r="400" spans="1:8" ht="50.25" customHeight="1" x14ac:dyDescent="0.25">
      <c r="A400" s="15" t="s">
        <v>29</v>
      </c>
      <c r="B400" s="16" t="s">
        <v>227</v>
      </c>
      <c r="C400" s="16" t="s">
        <v>128</v>
      </c>
      <c r="D400" s="16" t="s">
        <v>518</v>
      </c>
      <c r="E400" s="16" t="s">
        <v>30</v>
      </c>
      <c r="F400" s="6">
        <f>'4'!G873</f>
        <v>212500</v>
      </c>
      <c r="G400" s="6">
        <f>'4'!H873</f>
        <v>0</v>
      </c>
      <c r="H400" s="6">
        <f t="shared" si="6"/>
        <v>0</v>
      </c>
    </row>
    <row r="401" spans="1:8" ht="63" customHeight="1" x14ac:dyDescent="0.25">
      <c r="A401" s="15" t="s">
        <v>31</v>
      </c>
      <c r="B401" s="16" t="s">
        <v>227</v>
      </c>
      <c r="C401" s="16" t="s">
        <v>128</v>
      </c>
      <c r="D401" s="16" t="s">
        <v>518</v>
      </c>
      <c r="E401" s="16" t="s">
        <v>32</v>
      </c>
      <c r="F401" s="6">
        <f>'4'!G874</f>
        <v>212500</v>
      </c>
      <c r="G401" s="6">
        <f>'4'!H874</f>
        <v>0</v>
      </c>
      <c r="H401" s="6">
        <f t="shared" si="6"/>
        <v>0</v>
      </c>
    </row>
    <row r="402" spans="1:8" ht="129.75" customHeight="1" x14ac:dyDescent="0.25">
      <c r="A402" s="15" t="s">
        <v>608</v>
      </c>
      <c r="B402" s="16" t="s">
        <v>227</v>
      </c>
      <c r="C402" s="16" t="s">
        <v>128</v>
      </c>
      <c r="D402" s="16" t="s">
        <v>519</v>
      </c>
      <c r="E402" s="16"/>
      <c r="F402" s="6">
        <f>'4'!G875</f>
        <v>659619.44999999995</v>
      </c>
      <c r="G402" s="6">
        <f>'4'!H875</f>
        <v>0</v>
      </c>
      <c r="H402" s="6">
        <f t="shared" si="6"/>
        <v>0</v>
      </c>
    </row>
    <row r="403" spans="1:8" ht="52.5" customHeight="1" x14ac:dyDescent="0.25">
      <c r="A403" s="15" t="s">
        <v>520</v>
      </c>
      <c r="B403" s="16" t="s">
        <v>227</v>
      </c>
      <c r="C403" s="16" t="s">
        <v>128</v>
      </c>
      <c r="D403" s="16" t="s">
        <v>521</v>
      </c>
      <c r="E403" s="16"/>
      <c r="F403" s="6">
        <f>'4'!G876</f>
        <v>659619.44999999995</v>
      </c>
      <c r="G403" s="6">
        <f>'4'!H876</f>
        <v>0</v>
      </c>
      <c r="H403" s="6">
        <f t="shared" si="6"/>
        <v>0</v>
      </c>
    </row>
    <row r="404" spans="1:8" ht="64.5" customHeight="1" x14ac:dyDescent="0.25">
      <c r="A404" s="15" t="s">
        <v>29</v>
      </c>
      <c r="B404" s="16" t="s">
        <v>227</v>
      </c>
      <c r="C404" s="16" t="s">
        <v>128</v>
      </c>
      <c r="D404" s="16" t="s">
        <v>521</v>
      </c>
      <c r="E404" s="16" t="s">
        <v>30</v>
      </c>
      <c r="F404" s="6">
        <f>'4'!G877</f>
        <v>659619.44999999995</v>
      </c>
      <c r="G404" s="6">
        <f>'4'!H877</f>
        <v>0</v>
      </c>
      <c r="H404" s="6">
        <f t="shared" si="6"/>
        <v>0</v>
      </c>
    </row>
    <row r="405" spans="1:8" ht="72" customHeight="1" x14ac:dyDescent="0.25">
      <c r="A405" s="15" t="s">
        <v>31</v>
      </c>
      <c r="B405" s="16" t="s">
        <v>227</v>
      </c>
      <c r="C405" s="16" t="s">
        <v>128</v>
      </c>
      <c r="D405" s="16" t="s">
        <v>521</v>
      </c>
      <c r="E405" s="16" t="s">
        <v>32</v>
      </c>
      <c r="F405" s="6">
        <f>'4'!G878</f>
        <v>659619.44999999995</v>
      </c>
      <c r="G405" s="6">
        <f>'4'!H878</f>
        <v>0</v>
      </c>
      <c r="H405" s="6">
        <f t="shared" si="6"/>
        <v>0</v>
      </c>
    </row>
    <row r="406" spans="1:8" ht="27" customHeight="1" x14ac:dyDescent="0.25">
      <c r="A406" s="12" t="s">
        <v>188</v>
      </c>
      <c r="B406" s="13" t="s">
        <v>43</v>
      </c>
      <c r="C406" s="13"/>
      <c r="D406" s="13"/>
      <c r="E406" s="13"/>
      <c r="F406" s="5">
        <f>'3'!F408+'3'!F446+'3'!F525+'3'!F559+'3'!F565+'3'!F593</f>
        <v>624564313.73000002</v>
      </c>
      <c r="G406" s="5">
        <f>'3'!G408+'3'!G446+'3'!G525+'3'!G559+'3'!G565+'3'!G593</f>
        <v>126608737.83</v>
      </c>
      <c r="H406" s="5">
        <f t="shared" si="6"/>
        <v>20.271529295977857</v>
      </c>
    </row>
    <row r="407" spans="1:8" ht="30.75" customHeight="1" x14ac:dyDescent="0.25">
      <c r="A407" s="12" t="s">
        <v>312</v>
      </c>
      <c r="B407" s="13" t="s">
        <v>43</v>
      </c>
      <c r="C407" s="13" t="s">
        <v>11</v>
      </c>
      <c r="D407" s="13"/>
      <c r="E407" s="13"/>
      <c r="F407" s="5">
        <f>'4'!G447</f>
        <v>164195240.07000002</v>
      </c>
      <c r="G407" s="5">
        <f>'4'!H447</f>
        <v>31597575.870000001</v>
      </c>
      <c r="H407" s="5">
        <f t="shared" si="6"/>
        <v>19.243904912547563</v>
      </c>
    </row>
    <row r="408" spans="1:8" ht="94.5" customHeight="1" x14ac:dyDescent="0.25">
      <c r="A408" s="15" t="s">
        <v>647</v>
      </c>
      <c r="B408" s="16" t="s">
        <v>43</v>
      </c>
      <c r="C408" s="16" t="s">
        <v>11</v>
      </c>
      <c r="D408" s="16" t="s">
        <v>313</v>
      </c>
      <c r="E408" s="16"/>
      <c r="F408" s="6">
        <f>'4'!G448</f>
        <v>164195240.07000002</v>
      </c>
      <c r="G408" s="6">
        <f>'4'!H448</f>
        <v>31597575.870000001</v>
      </c>
      <c r="H408" s="6">
        <f t="shared" si="6"/>
        <v>19.243904912547563</v>
      </c>
    </row>
    <row r="409" spans="1:8" ht="95.25" customHeight="1" x14ac:dyDescent="0.25">
      <c r="A409" s="15" t="s">
        <v>648</v>
      </c>
      <c r="B409" s="16" t="s">
        <v>43</v>
      </c>
      <c r="C409" s="16" t="s">
        <v>11</v>
      </c>
      <c r="D409" s="16" t="s">
        <v>314</v>
      </c>
      <c r="E409" s="16"/>
      <c r="F409" s="6">
        <f>'4'!G449</f>
        <v>161913425.07000002</v>
      </c>
      <c r="G409" s="6">
        <f>'4'!H449</f>
        <v>30742164.150000002</v>
      </c>
      <c r="H409" s="6">
        <f t="shared" si="6"/>
        <v>18.986791327963846</v>
      </c>
    </row>
    <row r="410" spans="1:8" ht="66" customHeight="1" x14ac:dyDescent="0.25">
      <c r="A410" s="15" t="s">
        <v>649</v>
      </c>
      <c r="B410" s="16" t="s">
        <v>43</v>
      </c>
      <c r="C410" s="16" t="s">
        <v>11</v>
      </c>
      <c r="D410" s="16" t="s">
        <v>315</v>
      </c>
      <c r="E410" s="16"/>
      <c r="F410" s="6">
        <f>'4'!G450</f>
        <v>129980</v>
      </c>
      <c r="G410" s="6">
        <f>'4'!H450</f>
        <v>8800</v>
      </c>
      <c r="H410" s="6">
        <f t="shared" si="6"/>
        <v>6.7702723495922452</v>
      </c>
    </row>
    <row r="411" spans="1:8" ht="51.75" customHeight="1" x14ac:dyDescent="0.25">
      <c r="A411" s="15" t="s">
        <v>316</v>
      </c>
      <c r="B411" s="16" t="s">
        <v>43</v>
      </c>
      <c r="C411" s="16" t="s">
        <v>11</v>
      </c>
      <c r="D411" s="16" t="s">
        <v>317</v>
      </c>
      <c r="E411" s="16"/>
      <c r="F411" s="6">
        <f>'4'!G451</f>
        <v>129980</v>
      </c>
      <c r="G411" s="6">
        <f>'4'!H451</f>
        <v>8800</v>
      </c>
      <c r="H411" s="6">
        <f t="shared" si="6"/>
        <v>6.7702723495922452</v>
      </c>
    </row>
    <row r="412" spans="1:8" ht="69" customHeight="1" x14ac:dyDescent="0.25">
      <c r="A412" s="15" t="s">
        <v>147</v>
      </c>
      <c r="B412" s="16" t="s">
        <v>43</v>
      </c>
      <c r="C412" s="16" t="s">
        <v>11</v>
      </c>
      <c r="D412" s="16" t="s">
        <v>317</v>
      </c>
      <c r="E412" s="16" t="s">
        <v>148</v>
      </c>
      <c r="F412" s="6">
        <f>'4'!G452</f>
        <v>129980</v>
      </c>
      <c r="G412" s="6">
        <f>'4'!H452</f>
        <v>8800</v>
      </c>
      <c r="H412" s="6">
        <f t="shared" si="6"/>
        <v>6.7702723495922452</v>
      </c>
    </row>
    <row r="413" spans="1:8" ht="40.5" customHeight="1" x14ac:dyDescent="0.25">
      <c r="A413" s="15" t="s">
        <v>318</v>
      </c>
      <c r="B413" s="16" t="s">
        <v>43</v>
      </c>
      <c r="C413" s="16" t="s">
        <v>11</v>
      </c>
      <c r="D413" s="16" t="s">
        <v>317</v>
      </c>
      <c r="E413" s="16" t="s">
        <v>319</v>
      </c>
      <c r="F413" s="6">
        <f>'4'!G453</f>
        <v>129980</v>
      </c>
      <c r="G413" s="6">
        <f>'4'!H453</f>
        <v>8800</v>
      </c>
      <c r="H413" s="6">
        <f t="shared" si="6"/>
        <v>6.7702723495922452</v>
      </c>
    </row>
    <row r="414" spans="1:8" ht="54" customHeight="1" x14ac:dyDescent="0.25">
      <c r="A414" s="15" t="s">
        <v>650</v>
      </c>
      <c r="B414" s="16" t="s">
        <v>43</v>
      </c>
      <c r="C414" s="16" t="s">
        <v>11</v>
      </c>
      <c r="D414" s="16" t="s">
        <v>320</v>
      </c>
      <c r="E414" s="16"/>
      <c r="F414" s="6">
        <f>'4'!G454</f>
        <v>19338031</v>
      </c>
      <c r="G414" s="6">
        <f>'4'!H454</f>
        <v>4108341.74</v>
      </c>
      <c r="H414" s="6">
        <f t="shared" si="6"/>
        <v>21.24488134288336</v>
      </c>
    </row>
    <row r="415" spans="1:8" ht="76.5" customHeight="1" x14ac:dyDescent="0.25">
      <c r="A415" s="15" t="s">
        <v>305</v>
      </c>
      <c r="B415" s="16" t="s">
        <v>43</v>
      </c>
      <c r="C415" s="16" t="s">
        <v>11</v>
      </c>
      <c r="D415" s="16" t="s">
        <v>321</v>
      </c>
      <c r="E415" s="16"/>
      <c r="F415" s="6">
        <f>'4'!G455</f>
        <v>16888031</v>
      </c>
      <c r="G415" s="6">
        <f>'4'!H455</f>
        <v>4054109.49</v>
      </c>
      <c r="H415" s="6">
        <f t="shared" si="6"/>
        <v>24.005815065119197</v>
      </c>
    </row>
    <row r="416" spans="1:8" ht="63.75" customHeight="1" x14ac:dyDescent="0.25">
      <c r="A416" s="15" t="s">
        <v>147</v>
      </c>
      <c r="B416" s="16" t="s">
        <v>43</v>
      </c>
      <c r="C416" s="16" t="s">
        <v>11</v>
      </c>
      <c r="D416" s="16" t="s">
        <v>321</v>
      </c>
      <c r="E416" s="16" t="s">
        <v>148</v>
      </c>
      <c r="F416" s="6">
        <f>'4'!G456</f>
        <v>16888031</v>
      </c>
      <c r="G416" s="6">
        <f>'4'!H456</f>
        <v>4054109.49</v>
      </c>
      <c r="H416" s="6">
        <f t="shared" si="6"/>
        <v>24.005815065119197</v>
      </c>
    </row>
    <row r="417" spans="1:8" ht="34.5" customHeight="1" x14ac:dyDescent="0.25">
      <c r="A417" s="15" t="s">
        <v>318</v>
      </c>
      <c r="B417" s="16" t="s">
        <v>43</v>
      </c>
      <c r="C417" s="16" t="s">
        <v>11</v>
      </c>
      <c r="D417" s="16" t="s">
        <v>321</v>
      </c>
      <c r="E417" s="16" t="s">
        <v>319</v>
      </c>
      <c r="F417" s="6">
        <f>'4'!G457</f>
        <v>16888031</v>
      </c>
      <c r="G417" s="6">
        <f>'4'!H457</f>
        <v>4054109.49</v>
      </c>
      <c r="H417" s="6">
        <f t="shared" si="6"/>
        <v>24.005815065119197</v>
      </c>
    </row>
    <row r="418" spans="1:8" ht="61.5" customHeight="1" x14ac:dyDescent="0.25">
      <c r="A418" s="15" t="s">
        <v>322</v>
      </c>
      <c r="B418" s="16" t="s">
        <v>43</v>
      </c>
      <c r="C418" s="16" t="s">
        <v>11</v>
      </c>
      <c r="D418" s="16" t="s">
        <v>323</v>
      </c>
      <c r="E418" s="16"/>
      <c r="F418" s="6">
        <f>'4'!G458</f>
        <v>300000</v>
      </c>
      <c r="G418" s="6">
        <f>'4'!H458</f>
        <v>54232.25</v>
      </c>
      <c r="H418" s="6">
        <f t="shared" si="6"/>
        <v>18.077416666666668</v>
      </c>
    </row>
    <row r="419" spans="1:8" ht="69" customHeight="1" x14ac:dyDescent="0.25">
      <c r="A419" s="15" t="s">
        <v>147</v>
      </c>
      <c r="B419" s="16" t="s">
        <v>43</v>
      </c>
      <c r="C419" s="16" t="s">
        <v>11</v>
      </c>
      <c r="D419" s="16" t="s">
        <v>323</v>
      </c>
      <c r="E419" s="16" t="s">
        <v>148</v>
      </c>
      <c r="F419" s="6">
        <f>'4'!G459</f>
        <v>300000</v>
      </c>
      <c r="G419" s="6">
        <f>'4'!H459</f>
        <v>54232.25</v>
      </c>
      <c r="H419" s="6">
        <f t="shared" si="6"/>
        <v>18.077416666666668</v>
      </c>
    </row>
    <row r="420" spans="1:8" ht="34.5" customHeight="1" x14ac:dyDescent="0.25">
      <c r="A420" s="15" t="s">
        <v>318</v>
      </c>
      <c r="B420" s="16" t="s">
        <v>43</v>
      </c>
      <c r="C420" s="16" t="s">
        <v>11</v>
      </c>
      <c r="D420" s="16" t="s">
        <v>323</v>
      </c>
      <c r="E420" s="16" t="s">
        <v>319</v>
      </c>
      <c r="F420" s="6">
        <f>'4'!G460</f>
        <v>300000</v>
      </c>
      <c r="G420" s="6">
        <f>'4'!H460</f>
        <v>54232.25</v>
      </c>
      <c r="H420" s="6">
        <f t="shared" si="6"/>
        <v>18.077416666666668</v>
      </c>
    </row>
    <row r="421" spans="1:8" ht="131.25" x14ac:dyDescent="0.25">
      <c r="A421" s="15" t="s">
        <v>33</v>
      </c>
      <c r="B421" s="16" t="s">
        <v>43</v>
      </c>
      <c r="C421" s="16" t="s">
        <v>11</v>
      </c>
      <c r="D421" s="16" t="s">
        <v>324</v>
      </c>
      <c r="E421" s="16"/>
      <c r="F421" s="6">
        <f>'4'!G461</f>
        <v>2150000</v>
      </c>
      <c r="G421" s="6">
        <f>'4'!H461</f>
        <v>0</v>
      </c>
      <c r="H421" s="6">
        <f t="shared" si="6"/>
        <v>0</v>
      </c>
    </row>
    <row r="422" spans="1:8" ht="63.75" customHeight="1" x14ac:dyDescent="0.25">
      <c r="A422" s="15" t="s">
        <v>147</v>
      </c>
      <c r="B422" s="16" t="s">
        <v>43</v>
      </c>
      <c r="C422" s="16" t="s">
        <v>11</v>
      </c>
      <c r="D422" s="16" t="s">
        <v>324</v>
      </c>
      <c r="E422" s="16" t="s">
        <v>148</v>
      </c>
      <c r="F422" s="6">
        <f>'4'!G462</f>
        <v>2150000</v>
      </c>
      <c r="G422" s="6">
        <f>'4'!H462</f>
        <v>0</v>
      </c>
      <c r="H422" s="6">
        <f t="shared" si="6"/>
        <v>0</v>
      </c>
    </row>
    <row r="423" spans="1:8" ht="28.5" customHeight="1" x14ac:dyDescent="0.25">
      <c r="A423" s="15" t="s">
        <v>318</v>
      </c>
      <c r="B423" s="16" t="s">
        <v>43</v>
      </c>
      <c r="C423" s="16" t="s">
        <v>11</v>
      </c>
      <c r="D423" s="16" t="s">
        <v>324</v>
      </c>
      <c r="E423" s="16" t="s">
        <v>319</v>
      </c>
      <c r="F423" s="6">
        <f>'4'!G463</f>
        <v>2150000</v>
      </c>
      <c r="G423" s="6">
        <f>'4'!H463</f>
        <v>0</v>
      </c>
      <c r="H423" s="6">
        <f t="shared" si="6"/>
        <v>0</v>
      </c>
    </row>
    <row r="424" spans="1:8" ht="64.5" customHeight="1" x14ac:dyDescent="0.25">
      <c r="A424" s="15" t="s">
        <v>658</v>
      </c>
      <c r="B424" s="16" t="s">
        <v>43</v>
      </c>
      <c r="C424" s="16" t="s">
        <v>11</v>
      </c>
      <c r="D424" s="16" t="s">
        <v>326</v>
      </c>
      <c r="E424" s="16"/>
      <c r="F424" s="6">
        <f>'4'!G464</f>
        <v>141303424.96000001</v>
      </c>
      <c r="G424" s="6">
        <f>'4'!H464</f>
        <v>26542997.43</v>
      </c>
      <c r="H424" s="6">
        <f t="shared" si="6"/>
        <v>18.784397786192201</v>
      </c>
    </row>
    <row r="425" spans="1:8" ht="100.5" customHeight="1" x14ac:dyDescent="0.25">
      <c r="A425" s="15" t="s">
        <v>207</v>
      </c>
      <c r="B425" s="16" t="s">
        <v>43</v>
      </c>
      <c r="C425" s="16" t="s">
        <v>11</v>
      </c>
      <c r="D425" s="16" t="s">
        <v>327</v>
      </c>
      <c r="E425" s="16"/>
      <c r="F425" s="6">
        <f>'4'!G465</f>
        <v>141303424.96000001</v>
      </c>
      <c r="G425" s="6">
        <f>'4'!H465</f>
        <v>26542997.43</v>
      </c>
      <c r="H425" s="6">
        <f t="shared" si="6"/>
        <v>18.784397786192201</v>
      </c>
    </row>
    <row r="426" spans="1:8" ht="69.75" customHeight="1" x14ac:dyDescent="0.25">
      <c r="A426" s="15" t="s">
        <v>147</v>
      </c>
      <c r="B426" s="16" t="s">
        <v>43</v>
      </c>
      <c r="C426" s="16" t="s">
        <v>11</v>
      </c>
      <c r="D426" s="16" t="s">
        <v>327</v>
      </c>
      <c r="E426" s="16" t="s">
        <v>148</v>
      </c>
      <c r="F426" s="6">
        <f>'4'!G466</f>
        <v>141303424.96000001</v>
      </c>
      <c r="G426" s="6">
        <f>'4'!H466</f>
        <v>26542997.43</v>
      </c>
      <c r="H426" s="6">
        <f t="shared" si="6"/>
        <v>18.784397786192201</v>
      </c>
    </row>
    <row r="427" spans="1:8" ht="40.5" customHeight="1" x14ac:dyDescent="0.25">
      <c r="A427" s="15" t="s">
        <v>318</v>
      </c>
      <c r="B427" s="16" t="s">
        <v>43</v>
      </c>
      <c r="C427" s="16" t="s">
        <v>11</v>
      </c>
      <c r="D427" s="16" t="s">
        <v>327</v>
      </c>
      <c r="E427" s="16" t="s">
        <v>319</v>
      </c>
      <c r="F427" s="6">
        <f>'4'!G467</f>
        <v>141303424.96000001</v>
      </c>
      <c r="G427" s="6">
        <f>'4'!H467</f>
        <v>26542997.43</v>
      </c>
      <c r="H427" s="6">
        <f t="shared" si="6"/>
        <v>18.784397786192201</v>
      </c>
    </row>
    <row r="428" spans="1:8" ht="129.75" customHeight="1" x14ac:dyDescent="0.25">
      <c r="A428" s="15" t="s">
        <v>608</v>
      </c>
      <c r="B428" s="16" t="s">
        <v>43</v>
      </c>
      <c r="C428" s="16" t="s">
        <v>11</v>
      </c>
      <c r="D428" s="16" t="s">
        <v>328</v>
      </c>
      <c r="E428" s="16"/>
      <c r="F428" s="6">
        <f>'4'!G468</f>
        <v>1141989.1099999999</v>
      </c>
      <c r="G428" s="6">
        <f>'4'!H468</f>
        <v>82024.98</v>
      </c>
      <c r="H428" s="6">
        <f t="shared" si="6"/>
        <v>7.1826411724714267</v>
      </c>
    </row>
    <row r="429" spans="1:8" ht="55.5" customHeight="1" x14ac:dyDescent="0.25">
      <c r="A429" s="15" t="s">
        <v>329</v>
      </c>
      <c r="B429" s="16" t="s">
        <v>43</v>
      </c>
      <c r="C429" s="16" t="s">
        <v>11</v>
      </c>
      <c r="D429" s="16" t="s">
        <v>330</v>
      </c>
      <c r="E429" s="16"/>
      <c r="F429" s="6">
        <f>'4'!G469</f>
        <v>346828.75</v>
      </c>
      <c r="G429" s="6">
        <f>'4'!H469</f>
        <v>82024.98</v>
      </c>
      <c r="H429" s="6">
        <f t="shared" si="6"/>
        <v>23.649994413669571</v>
      </c>
    </row>
    <row r="430" spans="1:8" ht="71.25" customHeight="1" x14ac:dyDescent="0.25">
      <c r="A430" s="15" t="s">
        <v>147</v>
      </c>
      <c r="B430" s="16" t="s">
        <v>43</v>
      </c>
      <c r="C430" s="16" t="s">
        <v>11</v>
      </c>
      <c r="D430" s="16" t="s">
        <v>330</v>
      </c>
      <c r="E430" s="16" t="s">
        <v>148</v>
      </c>
      <c r="F430" s="6">
        <f>'4'!G470</f>
        <v>346828.75</v>
      </c>
      <c r="G430" s="6">
        <f>'4'!H470</f>
        <v>82024.98</v>
      </c>
      <c r="H430" s="6">
        <f t="shared" si="6"/>
        <v>23.649994413669571</v>
      </c>
    </row>
    <row r="431" spans="1:8" ht="33.75" customHeight="1" x14ac:dyDescent="0.25">
      <c r="A431" s="15" t="s">
        <v>318</v>
      </c>
      <c r="B431" s="16" t="s">
        <v>43</v>
      </c>
      <c r="C431" s="16" t="s">
        <v>11</v>
      </c>
      <c r="D431" s="16" t="s">
        <v>330</v>
      </c>
      <c r="E431" s="16" t="s">
        <v>319</v>
      </c>
      <c r="F431" s="6">
        <f>'4'!G471</f>
        <v>346828.75</v>
      </c>
      <c r="G431" s="6">
        <f>'4'!H471</f>
        <v>82024.98</v>
      </c>
      <c r="H431" s="6">
        <f t="shared" si="6"/>
        <v>23.649994413669571</v>
      </c>
    </row>
    <row r="432" spans="1:8" ht="129.75" customHeight="1" x14ac:dyDescent="0.25">
      <c r="A432" s="15" t="s">
        <v>331</v>
      </c>
      <c r="B432" s="16" t="s">
        <v>43</v>
      </c>
      <c r="C432" s="16" t="s">
        <v>11</v>
      </c>
      <c r="D432" s="16" t="s">
        <v>332</v>
      </c>
      <c r="E432" s="16"/>
      <c r="F432" s="6">
        <f>'4'!G472</f>
        <v>795160.36</v>
      </c>
      <c r="G432" s="6">
        <f>'4'!H472</f>
        <v>0</v>
      </c>
      <c r="H432" s="6">
        <f t="shared" si="6"/>
        <v>0</v>
      </c>
    </row>
    <row r="433" spans="1:8" ht="72" customHeight="1" x14ac:dyDescent="0.25">
      <c r="A433" s="15" t="s">
        <v>147</v>
      </c>
      <c r="B433" s="16" t="s">
        <v>43</v>
      </c>
      <c r="C433" s="16" t="s">
        <v>11</v>
      </c>
      <c r="D433" s="16" t="s">
        <v>332</v>
      </c>
      <c r="E433" s="16" t="s">
        <v>148</v>
      </c>
      <c r="F433" s="6">
        <f>'4'!G473</f>
        <v>795160.36</v>
      </c>
      <c r="G433" s="6">
        <f>'4'!H473</f>
        <v>0</v>
      </c>
      <c r="H433" s="6">
        <f t="shared" si="6"/>
        <v>0</v>
      </c>
    </row>
    <row r="434" spans="1:8" ht="36.75" customHeight="1" x14ac:dyDescent="0.25">
      <c r="A434" s="15" t="s">
        <v>318</v>
      </c>
      <c r="B434" s="16" t="s">
        <v>43</v>
      </c>
      <c r="C434" s="16" t="s">
        <v>11</v>
      </c>
      <c r="D434" s="16" t="s">
        <v>332</v>
      </c>
      <c r="E434" s="16" t="s">
        <v>319</v>
      </c>
      <c r="F434" s="6">
        <f>'4'!G474</f>
        <v>795160.36</v>
      </c>
      <c r="G434" s="6">
        <f>'4'!H474</f>
        <v>0</v>
      </c>
      <c r="H434" s="6">
        <f t="shared" si="6"/>
        <v>0</v>
      </c>
    </row>
    <row r="435" spans="1:8" ht="83.25" customHeight="1" x14ac:dyDescent="0.25">
      <c r="A435" s="15" t="s">
        <v>651</v>
      </c>
      <c r="B435" s="16" t="s">
        <v>43</v>
      </c>
      <c r="C435" s="16" t="s">
        <v>11</v>
      </c>
      <c r="D435" s="16" t="s">
        <v>333</v>
      </c>
      <c r="E435" s="16"/>
      <c r="F435" s="6">
        <f>'4'!G475</f>
        <v>2281815</v>
      </c>
      <c r="G435" s="6">
        <f>'4'!H475</f>
        <v>855411.72</v>
      </c>
      <c r="H435" s="6">
        <f t="shared" si="6"/>
        <v>37.488215302292254</v>
      </c>
    </row>
    <row r="436" spans="1:8" ht="75.75" customHeight="1" x14ac:dyDescent="0.25">
      <c r="A436" s="15" t="s">
        <v>652</v>
      </c>
      <c r="B436" s="16" t="s">
        <v>43</v>
      </c>
      <c r="C436" s="16" t="s">
        <v>11</v>
      </c>
      <c r="D436" s="16" t="s">
        <v>334</v>
      </c>
      <c r="E436" s="16"/>
      <c r="F436" s="6">
        <f>'4'!G476</f>
        <v>2281815</v>
      </c>
      <c r="G436" s="6">
        <f>'4'!H476</f>
        <v>855411.72</v>
      </c>
      <c r="H436" s="6">
        <f t="shared" si="6"/>
        <v>37.488215302292254</v>
      </c>
    </row>
    <row r="437" spans="1:8" ht="75" x14ac:dyDescent="0.25">
      <c r="A437" s="15" t="s">
        <v>653</v>
      </c>
      <c r="B437" s="16" t="s">
        <v>43</v>
      </c>
      <c r="C437" s="16" t="s">
        <v>11</v>
      </c>
      <c r="D437" s="16" t="s">
        <v>336</v>
      </c>
      <c r="E437" s="16"/>
      <c r="F437" s="6">
        <f>'4'!G477</f>
        <v>1946500</v>
      </c>
      <c r="G437" s="6">
        <f>'4'!H477</f>
        <v>774026.72</v>
      </c>
      <c r="H437" s="6">
        <f t="shared" si="6"/>
        <v>39.765051117390186</v>
      </c>
    </row>
    <row r="438" spans="1:8" ht="71.25" customHeight="1" x14ac:dyDescent="0.25">
      <c r="A438" s="15" t="s">
        <v>147</v>
      </c>
      <c r="B438" s="16" t="s">
        <v>43</v>
      </c>
      <c r="C438" s="16" t="s">
        <v>11</v>
      </c>
      <c r="D438" s="16" t="s">
        <v>336</v>
      </c>
      <c r="E438" s="16" t="s">
        <v>148</v>
      </c>
      <c r="F438" s="6">
        <f>'4'!G478</f>
        <v>1946500</v>
      </c>
      <c r="G438" s="6">
        <f>'4'!H478</f>
        <v>774026.72</v>
      </c>
      <c r="H438" s="6">
        <f t="shared" si="6"/>
        <v>39.765051117390186</v>
      </c>
    </row>
    <row r="439" spans="1:8" ht="38.25" customHeight="1" x14ac:dyDescent="0.25">
      <c r="A439" s="15" t="s">
        <v>318</v>
      </c>
      <c r="B439" s="16" t="s">
        <v>43</v>
      </c>
      <c r="C439" s="16" t="s">
        <v>11</v>
      </c>
      <c r="D439" s="16" t="s">
        <v>336</v>
      </c>
      <c r="E439" s="16" t="s">
        <v>319</v>
      </c>
      <c r="F439" s="6">
        <f>'4'!G479</f>
        <v>1946500</v>
      </c>
      <c r="G439" s="6">
        <f>'4'!H479</f>
        <v>774026.72</v>
      </c>
      <c r="H439" s="6">
        <f t="shared" si="6"/>
        <v>39.765051117390186</v>
      </c>
    </row>
    <row r="440" spans="1:8" ht="57" customHeight="1" x14ac:dyDescent="0.25">
      <c r="A440" s="15" t="s">
        <v>337</v>
      </c>
      <c r="B440" s="16" t="s">
        <v>43</v>
      </c>
      <c r="C440" s="16" t="s">
        <v>11</v>
      </c>
      <c r="D440" s="16" t="s">
        <v>338</v>
      </c>
      <c r="E440" s="16"/>
      <c r="F440" s="6">
        <f>'4'!G480</f>
        <v>224115</v>
      </c>
      <c r="G440" s="6">
        <f>'4'!H480</f>
        <v>81385</v>
      </c>
      <c r="H440" s="6">
        <f t="shared" si="6"/>
        <v>36.313945965241054</v>
      </c>
    </row>
    <row r="441" spans="1:8" ht="69" customHeight="1" x14ac:dyDescent="0.25">
      <c r="A441" s="15" t="s">
        <v>147</v>
      </c>
      <c r="B441" s="16" t="s">
        <v>43</v>
      </c>
      <c r="C441" s="16" t="s">
        <v>11</v>
      </c>
      <c r="D441" s="16" t="s">
        <v>338</v>
      </c>
      <c r="E441" s="16" t="s">
        <v>148</v>
      </c>
      <c r="F441" s="6">
        <f>'4'!G481</f>
        <v>224115</v>
      </c>
      <c r="G441" s="6">
        <f>'4'!H481</f>
        <v>81385</v>
      </c>
      <c r="H441" s="6">
        <f t="shared" si="6"/>
        <v>36.313945965241054</v>
      </c>
    </row>
    <row r="442" spans="1:8" ht="39" customHeight="1" x14ac:dyDescent="0.25">
      <c r="A442" s="15" t="s">
        <v>318</v>
      </c>
      <c r="B442" s="16" t="s">
        <v>43</v>
      </c>
      <c r="C442" s="16" t="s">
        <v>11</v>
      </c>
      <c r="D442" s="16" t="s">
        <v>338</v>
      </c>
      <c r="E442" s="16" t="s">
        <v>319</v>
      </c>
      <c r="F442" s="6">
        <f>'4'!G482</f>
        <v>224115</v>
      </c>
      <c r="G442" s="6">
        <f>'4'!H482</f>
        <v>81385</v>
      </c>
      <c r="H442" s="6">
        <f t="shared" si="6"/>
        <v>36.313945965241054</v>
      </c>
    </row>
    <row r="443" spans="1:8" ht="53.25" customHeight="1" x14ac:dyDescent="0.25">
      <c r="A443" s="15" t="s">
        <v>339</v>
      </c>
      <c r="B443" s="16" t="s">
        <v>43</v>
      </c>
      <c r="C443" s="16" t="s">
        <v>11</v>
      </c>
      <c r="D443" s="16" t="s">
        <v>340</v>
      </c>
      <c r="E443" s="16"/>
      <c r="F443" s="6">
        <f>'4'!G483</f>
        <v>111200</v>
      </c>
      <c r="G443" s="6">
        <f>'4'!H483</f>
        <v>0</v>
      </c>
      <c r="H443" s="6">
        <f t="shared" si="6"/>
        <v>0</v>
      </c>
    </row>
    <row r="444" spans="1:8" ht="68.25" customHeight="1" x14ac:dyDescent="0.25">
      <c r="A444" s="15" t="s">
        <v>147</v>
      </c>
      <c r="B444" s="16" t="s">
        <v>43</v>
      </c>
      <c r="C444" s="16" t="s">
        <v>11</v>
      </c>
      <c r="D444" s="16" t="s">
        <v>340</v>
      </c>
      <c r="E444" s="16" t="s">
        <v>148</v>
      </c>
      <c r="F444" s="6">
        <f>'4'!G484</f>
        <v>111200</v>
      </c>
      <c r="G444" s="6">
        <f>'4'!H484</f>
        <v>0</v>
      </c>
      <c r="H444" s="6">
        <f t="shared" si="6"/>
        <v>0</v>
      </c>
    </row>
    <row r="445" spans="1:8" ht="31.5" customHeight="1" x14ac:dyDescent="0.25">
      <c r="A445" s="15" t="s">
        <v>318</v>
      </c>
      <c r="B445" s="16" t="s">
        <v>43</v>
      </c>
      <c r="C445" s="16" t="s">
        <v>11</v>
      </c>
      <c r="D445" s="16" t="s">
        <v>340</v>
      </c>
      <c r="E445" s="16" t="s">
        <v>319</v>
      </c>
      <c r="F445" s="6">
        <f>'4'!G485</f>
        <v>111200</v>
      </c>
      <c r="G445" s="6">
        <f>'4'!H485</f>
        <v>0</v>
      </c>
      <c r="H445" s="6">
        <f t="shared" si="6"/>
        <v>0</v>
      </c>
    </row>
    <row r="446" spans="1:8" ht="33.75" customHeight="1" x14ac:dyDescent="0.25">
      <c r="A446" s="12" t="s">
        <v>341</v>
      </c>
      <c r="B446" s="13" t="s">
        <v>43</v>
      </c>
      <c r="C446" s="13" t="s">
        <v>13</v>
      </c>
      <c r="D446" s="13"/>
      <c r="E446" s="13"/>
      <c r="F446" s="5">
        <f>'4'!G486</f>
        <v>342250547.21000004</v>
      </c>
      <c r="G446" s="5">
        <f>'4'!H486</f>
        <v>71378492.829999998</v>
      </c>
      <c r="H446" s="5">
        <f t="shared" si="6"/>
        <v>20.855625626276407</v>
      </c>
    </row>
    <row r="447" spans="1:8" ht="90.75" customHeight="1" x14ac:dyDescent="0.25">
      <c r="A447" s="15" t="s">
        <v>647</v>
      </c>
      <c r="B447" s="16" t="s">
        <v>43</v>
      </c>
      <c r="C447" s="16" t="s">
        <v>13</v>
      </c>
      <c r="D447" s="16" t="s">
        <v>313</v>
      </c>
      <c r="E447" s="16"/>
      <c r="F447" s="6">
        <f>'4'!G487</f>
        <v>342216547.21000004</v>
      </c>
      <c r="G447" s="6">
        <f>'4'!H487</f>
        <v>71378492.829999998</v>
      </c>
      <c r="H447" s="6">
        <f t="shared" si="6"/>
        <v>20.85769768058551</v>
      </c>
    </row>
    <row r="448" spans="1:8" ht="90" customHeight="1" x14ac:dyDescent="0.25">
      <c r="A448" s="15" t="s">
        <v>654</v>
      </c>
      <c r="B448" s="16" t="s">
        <v>43</v>
      </c>
      <c r="C448" s="16" t="s">
        <v>13</v>
      </c>
      <c r="D448" s="16" t="s">
        <v>342</v>
      </c>
      <c r="E448" s="16"/>
      <c r="F448" s="6">
        <f>'4'!G488</f>
        <v>338300426.21000004</v>
      </c>
      <c r="G448" s="6">
        <f>'4'!H488</f>
        <v>70762450.299999997</v>
      </c>
      <c r="H448" s="6">
        <f t="shared" si="6"/>
        <v>20.917044383525013</v>
      </c>
    </row>
    <row r="449" spans="1:8" ht="50.25" customHeight="1" x14ac:dyDescent="0.25">
      <c r="A449" s="15" t="s">
        <v>655</v>
      </c>
      <c r="B449" s="16" t="s">
        <v>43</v>
      </c>
      <c r="C449" s="16" t="s">
        <v>13</v>
      </c>
      <c r="D449" s="16" t="s">
        <v>343</v>
      </c>
      <c r="E449" s="16"/>
      <c r="F449" s="6">
        <f>'4'!G489</f>
        <v>393399</v>
      </c>
      <c r="G449" s="6">
        <f>'4'!H489</f>
        <v>132048.64000000001</v>
      </c>
      <c r="H449" s="6">
        <f t="shared" si="6"/>
        <v>33.566084306264123</v>
      </c>
    </row>
    <row r="450" spans="1:8" ht="57" customHeight="1" x14ac:dyDescent="0.25">
      <c r="A450" s="15" t="s">
        <v>316</v>
      </c>
      <c r="B450" s="16" t="s">
        <v>43</v>
      </c>
      <c r="C450" s="16" t="s">
        <v>13</v>
      </c>
      <c r="D450" s="16" t="s">
        <v>344</v>
      </c>
      <c r="E450" s="16"/>
      <c r="F450" s="6">
        <f>'4'!G490</f>
        <v>162800</v>
      </c>
      <c r="G450" s="6">
        <f>'4'!H490</f>
        <v>102648.64</v>
      </c>
      <c r="H450" s="6">
        <f t="shared" si="6"/>
        <v>63.05199017199017</v>
      </c>
    </row>
    <row r="451" spans="1:8" ht="84" customHeight="1" x14ac:dyDescent="0.25">
      <c r="A451" s="15" t="s">
        <v>147</v>
      </c>
      <c r="B451" s="16" t="s">
        <v>43</v>
      </c>
      <c r="C451" s="16" t="s">
        <v>13</v>
      </c>
      <c r="D451" s="16" t="s">
        <v>344</v>
      </c>
      <c r="E451" s="16" t="s">
        <v>148</v>
      </c>
      <c r="F451" s="6">
        <f>'4'!G491</f>
        <v>162800</v>
      </c>
      <c r="G451" s="6">
        <f>'4'!H491</f>
        <v>102648.64</v>
      </c>
      <c r="H451" s="6">
        <f t="shared" si="6"/>
        <v>63.05199017199017</v>
      </c>
    </row>
    <row r="452" spans="1:8" ht="28.5" customHeight="1" x14ac:dyDescent="0.25">
      <c r="A452" s="15" t="s">
        <v>318</v>
      </c>
      <c r="B452" s="16" t="s">
        <v>43</v>
      </c>
      <c r="C452" s="16" t="s">
        <v>13</v>
      </c>
      <c r="D452" s="16" t="s">
        <v>344</v>
      </c>
      <c r="E452" s="16" t="s">
        <v>319</v>
      </c>
      <c r="F452" s="6">
        <f>'4'!G492</f>
        <v>162800</v>
      </c>
      <c r="G452" s="6">
        <f>'4'!H492</f>
        <v>102648.64</v>
      </c>
      <c r="H452" s="6">
        <f t="shared" si="6"/>
        <v>63.05199017199017</v>
      </c>
    </row>
    <row r="453" spans="1:8" ht="83.25" customHeight="1" x14ac:dyDescent="0.25">
      <c r="A453" s="15" t="str">
        <f>'4'!A493</f>
        <v>Разработка проектно-сметной документации, проведение работ по проверке достоверности и обоснованности сметной стоимости</v>
      </c>
      <c r="B453" s="16" t="str">
        <f>'4'!C493</f>
        <v>07</v>
      </c>
      <c r="C453" s="16" t="str">
        <f>'4'!D493</f>
        <v>02</v>
      </c>
      <c r="D453" s="16" t="str">
        <f>'4'!E493</f>
        <v>5Ф 1 01 01110</v>
      </c>
      <c r="E453" s="16"/>
      <c r="F453" s="37">
        <f>'4'!G493</f>
        <v>201199</v>
      </c>
      <c r="G453" s="6">
        <f>'4'!H493</f>
        <v>0</v>
      </c>
      <c r="H453" s="6">
        <f t="shared" si="6"/>
        <v>0</v>
      </c>
    </row>
    <row r="454" spans="1:8" ht="79.5" customHeight="1" x14ac:dyDescent="0.25">
      <c r="A454" s="15" t="str">
        <f>'4'!A494</f>
        <v>Предоставление субсидий бюджетным, автономным учреждениям и иным некоммерческим организациям</v>
      </c>
      <c r="B454" s="16" t="str">
        <f>'4'!C494</f>
        <v>07</v>
      </c>
      <c r="C454" s="16" t="str">
        <f>'4'!D494</f>
        <v>02</v>
      </c>
      <c r="D454" s="16" t="str">
        <f>'4'!E494</f>
        <v>5Ф 1 01 01110</v>
      </c>
      <c r="E454" s="16" t="str">
        <f>'4'!F494</f>
        <v>600</v>
      </c>
      <c r="F454" s="37">
        <f>'4'!G494</f>
        <v>201199</v>
      </c>
      <c r="G454" s="6">
        <f>'4'!H494</f>
        <v>0</v>
      </c>
      <c r="H454" s="6">
        <f t="shared" si="6"/>
        <v>0</v>
      </c>
    </row>
    <row r="455" spans="1:8" ht="57.75" customHeight="1" x14ac:dyDescent="0.25">
      <c r="A455" s="15" t="str">
        <f>'4'!A495</f>
        <v>Субсидии бюджетным учреждениям</v>
      </c>
      <c r="B455" s="16" t="str">
        <f>'4'!C495</f>
        <v>07</v>
      </c>
      <c r="C455" s="16" t="str">
        <f>'4'!D495</f>
        <v>02</v>
      </c>
      <c r="D455" s="16" t="str">
        <f>'4'!E495</f>
        <v>5Ф 1 01 01110</v>
      </c>
      <c r="E455" s="16" t="str">
        <f>'4'!F495</f>
        <v>610</v>
      </c>
      <c r="F455" s="37">
        <f>'4'!G495</f>
        <v>201199</v>
      </c>
      <c r="G455" s="6">
        <f>'4'!H495</f>
        <v>0</v>
      </c>
      <c r="H455" s="6">
        <f t="shared" si="6"/>
        <v>0</v>
      </c>
    </row>
    <row r="456" spans="1:8" ht="48" customHeight="1" x14ac:dyDescent="0.25">
      <c r="A456" s="15" t="str">
        <f>'4'!A496</f>
        <v>Экспертиза проектной (предпроектной) документации</v>
      </c>
      <c r="B456" s="16" t="str">
        <f>'4'!C496</f>
        <v>07</v>
      </c>
      <c r="C456" s="16" t="str">
        <f>'4'!D496</f>
        <v>02</v>
      </c>
      <c r="D456" s="16" t="str">
        <f>'4'!E496</f>
        <v>5Ф 1 01 01660</v>
      </c>
      <c r="E456" s="16"/>
      <c r="F456" s="37">
        <f>'4'!G496</f>
        <v>29400</v>
      </c>
      <c r="G456" s="6">
        <f>'4'!H496</f>
        <v>29400</v>
      </c>
      <c r="H456" s="6">
        <f t="shared" si="6"/>
        <v>100</v>
      </c>
    </row>
    <row r="457" spans="1:8" ht="76.5" customHeight="1" x14ac:dyDescent="0.25">
      <c r="A457" s="15" t="str">
        <f>'4'!A497</f>
        <v>Предоставление субсидий бюджетным, автономным учреждениям и иным некоммерческим организациям</v>
      </c>
      <c r="B457" s="16" t="str">
        <f>'4'!C497</f>
        <v>07</v>
      </c>
      <c r="C457" s="16" t="str">
        <f>'4'!D497</f>
        <v>02</v>
      </c>
      <c r="D457" s="16" t="str">
        <f>'4'!E497</f>
        <v>5Ф 1 01 01660</v>
      </c>
      <c r="E457" s="16" t="str">
        <f>'4'!F497</f>
        <v>600</v>
      </c>
      <c r="F457" s="37">
        <f>'4'!G497</f>
        <v>29400</v>
      </c>
      <c r="G457" s="6">
        <f>'4'!H497</f>
        <v>29400</v>
      </c>
      <c r="H457" s="6">
        <f t="shared" ref="H457:H520" si="7">G457/F457*100</f>
        <v>100</v>
      </c>
    </row>
    <row r="458" spans="1:8" ht="53.25" customHeight="1" x14ac:dyDescent="0.25">
      <c r="A458" s="15" t="str">
        <f>'4'!A498</f>
        <v>Субсидии бюджетным учреждениям</v>
      </c>
      <c r="B458" s="16" t="str">
        <f>'4'!C498</f>
        <v>07</v>
      </c>
      <c r="C458" s="16" t="str">
        <f>'4'!D498</f>
        <v>02</v>
      </c>
      <c r="D458" s="16" t="str">
        <f>'4'!E498</f>
        <v>5Ф 1 01 01660</v>
      </c>
      <c r="E458" s="16" t="str">
        <f>'4'!F498</f>
        <v>610</v>
      </c>
      <c r="F458" s="37">
        <f>'4'!G498</f>
        <v>29400</v>
      </c>
      <c r="G458" s="6">
        <f>'4'!H498</f>
        <v>29400</v>
      </c>
      <c r="H458" s="6">
        <f t="shared" si="7"/>
        <v>100</v>
      </c>
    </row>
    <row r="459" spans="1:8" ht="66.75" customHeight="1" x14ac:dyDescent="0.25">
      <c r="A459" s="15" t="s">
        <v>650</v>
      </c>
      <c r="B459" s="16" t="s">
        <v>43</v>
      </c>
      <c r="C459" s="16" t="s">
        <v>13</v>
      </c>
      <c r="D459" s="16" t="s">
        <v>345</v>
      </c>
      <c r="E459" s="16"/>
      <c r="F459" s="6">
        <f>'4'!G499</f>
        <v>24575753.75</v>
      </c>
      <c r="G459" s="6">
        <f>'4'!H499</f>
        <v>3517685.19</v>
      </c>
      <c r="H459" s="6">
        <f t="shared" si="7"/>
        <v>14.313641102462626</v>
      </c>
    </row>
    <row r="460" spans="1:8" ht="78.75" customHeight="1" x14ac:dyDescent="0.25">
      <c r="A460" s="15" t="s">
        <v>305</v>
      </c>
      <c r="B460" s="16" t="s">
        <v>43</v>
      </c>
      <c r="C460" s="16" t="s">
        <v>13</v>
      </c>
      <c r="D460" s="16" t="s">
        <v>346</v>
      </c>
      <c r="E460" s="16"/>
      <c r="F460" s="6">
        <f>'4'!G500</f>
        <v>20933823.75</v>
      </c>
      <c r="G460" s="6">
        <f>'4'!H500</f>
        <v>3337181.19</v>
      </c>
      <c r="H460" s="6">
        <f t="shared" si="7"/>
        <v>15.941574887865388</v>
      </c>
    </row>
    <row r="461" spans="1:8" ht="72.75" customHeight="1" x14ac:dyDescent="0.25">
      <c r="A461" s="15" t="s">
        <v>147</v>
      </c>
      <c r="B461" s="16" t="s">
        <v>43</v>
      </c>
      <c r="C461" s="16" t="s">
        <v>13</v>
      </c>
      <c r="D461" s="16" t="s">
        <v>346</v>
      </c>
      <c r="E461" s="16" t="s">
        <v>148</v>
      </c>
      <c r="F461" s="6">
        <f>'4'!G501</f>
        <v>20933823.75</v>
      </c>
      <c r="G461" s="6">
        <f>'4'!H501</f>
        <v>3337181.19</v>
      </c>
      <c r="H461" s="6">
        <f t="shared" si="7"/>
        <v>15.941574887865388</v>
      </c>
    </row>
    <row r="462" spans="1:8" ht="26.25" customHeight="1" x14ac:dyDescent="0.25">
      <c r="A462" s="15" t="s">
        <v>318</v>
      </c>
      <c r="B462" s="16" t="s">
        <v>43</v>
      </c>
      <c r="C462" s="16" t="s">
        <v>13</v>
      </c>
      <c r="D462" s="16" t="s">
        <v>346</v>
      </c>
      <c r="E462" s="16" t="s">
        <v>319</v>
      </c>
      <c r="F462" s="6">
        <f>'4'!G502</f>
        <v>20933823.75</v>
      </c>
      <c r="G462" s="6">
        <f>'4'!H502</f>
        <v>3337181.19</v>
      </c>
      <c r="H462" s="6">
        <f t="shared" si="7"/>
        <v>15.941574887865388</v>
      </c>
    </row>
    <row r="463" spans="1:8" ht="63" customHeight="1" x14ac:dyDescent="0.25">
      <c r="A463" s="15" t="s">
        <v>322</v>
      </c>
      <c r="B463" s="16" t="s">
        <v>43</v>
      </c>
      <c r="C463" s="16" t="s">
        <v>13</v>
      </c>
      <c r="D463" s="16" t="s">
        <v>347</v>
      </c>
      <c r="E463" s="16"/>
      <c r="F463" s="6">
        <f>'4'!G503</f>
        <v>250000</v>
      </c>
      <c r="G463" s="6">
        <f>'4'!H503</f>
        <v>95020</v>
      </c>
      <c r="H463" s="6">
        <f t="shared" si="7"/>
        <v>38.007999999999996</v>
      </c>
    </row>
    <row r="464" spans="1:8" ht="69" customHeight="1" x14ac:dyDescent="0.25">
      <c r="A464" s="15" t="s">
        <v>147</v>
      </c>
      <c r="B464" s="16" t="s">
        <v>43</v>
      </c>
      <c r="C464" s="16" t="s">
        <v>13</v>
      </c>
      <c r="D464" s="16" t="s">
        <v>347</v>
      </c>
      <c r="E464" s="16" t="s">
        <v>148</v>
      </c>
      <c r="F464" s="6">
        <f>'4'!G504</f>
        <v>250000</v>
      </c>
      <c r="G464" s="6">
        <f>'4'!H504</f>
        <v>95020</v>
      </c>
      <c r="H464" s="6">
        <f t="shared" si="7"/>
        <v>38.007999999999996</v>
      </c>
    </row>
    <row r="465" spans="1:8" ht="36" customHeight="1" x14ac:dyDescent="0.25">
      <c r="A465" s="15" t="s">
        <v>318</v>
      </c>
      <c r="B465" s="16" t="s">
        <v>43</v>
      </c>
      <c r="C465" s="16" t="s">
        <v>13</v>
      </c>
      <c r="D465" s="16" t="s">
        <v>347</v>
      </c>
      <c r="E465" s="16" t="s">
        <v>319</v>
      </c>
      <c r="F465" s="6">
        <f>'4'!G505</f>
        <v>250000</v>
      </c>
      <c r="G465" s="6">
        <f>'4'!H505</f>
        <v>95020</v>
      </c>
      <c r="H465" s="6">
        <f t="shared" si="7"/>
        <v>38.007999999999996</v>
      </c>
    </row>
    <row r="466" spans="1:8" ht="131.25" x14ac:dyDescent="0.25">
      <c r="A466" s="15" t="s">
        <v>33</v>
      </c>
      <c r="B466" s="16" t="s">
        <v>43</v>
      </c>
      <c r="C466" s="16" t="s">
        <v>13</v>
      </c>
      <c r="D466" s="16" t="s">
        <v>348</v>
      </c>
      <c r="E466" s="16"/>
      <c r="F466" s="6">
        <f>'4'!G506</f>
        <v>3304420</v>
      </c>
      <c r="G466" s="6">
        <f>'4'!H506</f>
        <v>39913</v>
      </c>
      <c r="H466" s="6">
        <f t="shared" si="7"/>
        <v>1.2078670386936285</v>
      </c>
    </row>
    <row r="467" spans="1:8" ht="69.75" customHeight="1" x14ac:dyDescent="0.25">
      <c r="A467" s="15" t="s">
        <v>147</v>
      </c>
      <c r="B467" s="16" t="s">
        <v>43</v>
      </c>
      <c r="C467" s="16" t="s">
        <v>13</v>
      </c>
      <c r="D467" s="16" t="s">
        <v>348</v>
      </c>
      <c r="E467" s="16" t="s">
        <v>148</v>
      </c>
      <c r="F467" s="6">
        <f>'4'!G507</f>
        <v>3304420</v>
      </c>
      <c r="G467" s="6">
        <f>'4'!H507</f>
        <v>39913</v>
      </c>
      <c r="H467" s="6">
        <f t="shared" si="7"/>
        <v>1.2078670386936285</v>
      </c>
    </row>
    <row r="468" spans="1:8" ht="26.25" customHeight="1" x14ac:dyDescent="0.25">
      <c r="A468" s="15" t="s">
        <v>318</v>
      </c>
      <c r="B468" s="16" t="s">
        <v>43</v>
      </c>
      <c r="C468" s="16" t="s">
        <v>13</v>
      </c>
      <c r="D468" s="16" t="s">
        <v>348</v>
      </c>
      <c r="E468" s="16" t="s">
        <v>319</v>
      </c>
      <c r="F468" s="6">
        <f>'4'!G508</f>
        <v>3304420</v>
      </c>
      <c r="G468" s="6">
        <f>'4'!H508</f>
        <v>39913</v>
      </c>
      <c r="H468" s="6">
        <f t="shared" si="7"/>
        <v>1.2078670386936285</v>
      </c>
    </row>
    <row r="469" spans="1:8" ht="264" customHeight="1" x14ac:dyDescent="0.25">
      <c r="A469" s="15" t="str">
        <f>'4'!A509</f>
        <v>Гарантии и компенсации при переезде к новому месту работы лицам, а также членам их семей, при заключении трудовых договоров с органами местного самоуправления, отраслевыми органами и муниципальными учреждениями расположенными на территории муниципального образования «Хасынский муниципальный округ Магаданской области» и финансируемых за счет средств бюджета муниципального образования «Хасынский муниципальный округ Магаданской области» прибывшими в соответствии с этими договорами из других регионов Российской Федерации</v>
      </c>
      <c r="B469" s="16" t="str">
        <f>'4'!C509</f>
        <v>07</v>
      </c>
      <c r="C469" s="16" t="str">
        <f>'4'!D509</f>
        <v>02</v>
      </c>
      <c r="D469" s="16" t="str">
        <f>'4'!E509</f>
        <v>5Ф 1 05 80830</v>
      </c>
      <c r="E469" s="16"/>
      <c r="F469" s="37">
        <f>'4'!G509</f>
        <v>45580</v>
      </c>
      <c r="G469" s="37">
        <f>'4'!H509</f>
        <v>45571</v>
      </c>
      <c r="H469" s="6">
        <f t="shared" si="7"/>
        <v>99.980254497586657</v>
      </c>
    </row>
    <row r="470" spans="1:8" ht="69" customHeight="1" x14ac:dyDescent="0.25">
      <c r="A470" s="15" t="str">
        <f>'4'!A510</f>
        <v>Предоставление субсидий бюджетным, автономным учреждениям и иным некоммерческим организациям</v>
      </c>
      <c r="B470" s="16" t="str">
        <f>'4'!C510</f>
        <v>07</v>
      </c>
      <c r="C470" s="16" t="str">
        <f>'4'!D510</f>
        <v>02</v>
      </c>
      <c r="D470" s="16" t="str">
        <f>'4'!E510</f>
        <v>5Ф 1 05 80830</v>
      </c>
      <c r="E470" s="16" t="str">
        <f>'4'!F510</f>
        <v>600</v>
      </c>
      <c r="F470" s="37">
        <f>'4'!G510</f>
        <v>45580</v>
      </c>
      <c r="G470" s="37">
        <f>'4'!H510</f>
        <v>45571</v>
      </c>
      <c r="H470" s="6">
        <f t="shared" si="7"/>
        <v>99.980254497586657</v>
      </c>
    </row>
    <row r="471" spans="1:8" ht="57" customHeight="1" x14ac:dyDescent="0.25">
      <c r="A471" s="15" t="str">
        <f>'4'!A511</f>
        <v>Субсидии бюджетным учреждениям</v>
      </c>
      <c r="B471" s="16" t="str">
        <f>'4'!C511</f>
        <v>07</v>
      </c>
      <c r="C471" s="16" t="str">
        <f>'4'!D511</f>
        <v>02</v>
      </c>
      <c r="D471" s="16" t="str">
        <f>'4'!E511</f>
        <v>5Ф 1 05 80830</v>
      </c>
      <c r="E471" s="16" t="str">
        <f>'4'!F511</f>
        <v>610</v>
      </c>
      <c r="F471" s="37">
        <f>'4'!G511</f>
        <v>45580</v>
      </c>
      <c r="G471" s="37">
        <f>'4'!H511</f>
        <v>45571</v>
      </c>
      <c r="H471" s="6">
        <f t="shared" si="7"/>
        <v>99.980254497586657</v>
      </c>
    </row>
    <row r="472" spans="1:8" ht="144" customHeight="1" x14ac:dyDescent="0.25">
      <c r="A472" s="15" t="str">
        <f>'4'!A512</f>
        <v>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управления)</v>
      </c>
      <c r="B472" s="16" t="str">
        <f>'4'!C512</f>
        <v>07</v>
      </c>
      <c r="C472" s="16" t="str">
        <f>'4'!D512</f>
        <v>02</v>
      </c>
      <c r="D472" s="16" t="str">
        <f>'4'!E512</f>
        <v>5Ф 1 05 90800</v>
      </c>
      <c r="E472" s="16"/>
      <c r="F472" s="37">
        <f>'4'!G512</f>
        <v>41930</v>
      </c>
      <c r="G472" s="37">
        <f>'4'!H512</f>
        <v>0</v>
      </c>
      <c r="H472" s="6">
        <f t="shared" si="7"/>
        <v>0</v>
      </c>
    </row>
    <row r="473" spans="1:8" ht="78" customHeight="1" x14ac:dyDescent="0.25">
      <c r="A473" s="15" t="str">
        <f>'4'!A513</f>
        <v>Предоставление субсидий бюджетным, автономным учреждениям и иным некоммерческим организациям</v>
      </c>
      <c r="B473" s="16" t="str">
        <f>'4'!C513</f>
        <v>07</v>
      </c>
      <c r="C473" s="16" t="str">
        <f>'4'!D513</f>
        <v>02</v>
      </c>
      <c r="D473" s="16" t="str">
        <f>'4'!E513</f>
        <v>5Ф 1 05 90800</v>
      </c>
      <c r="E473" s="16" t="str">
        <f>'4'!F513</f>
        <v>600</v>
      </c>
      <c r="F473" s="37">
        <f>'4'!G513</f>
        <v>41930</v>
      </c>
      <c r="G473" s="37">
        <f>'4'!H513</f>
        <v>0</v>
      </c>
      <c r="H473" s="6">
        <f t="shared" si="7"/>
        <v>0</v>
      </c>
    </row>
    <row r="474" spans="1:8" ht="65.25" customHeight="1" x14ac:dyDescent="0.25">
      <c r="A474" s="15" t="str">
        <f>'4'!A514</f>
        <v>Субсидии бюджетным учреждениям</v>
      </c>
      <c r="B474" s="16" t="str">
        <f>'4'!C514</f>
        <v>07</v>
      </c>
      <c r="C474" s="16" t="str">
        <f>'4'!D514</f>
        <v>02</v>
      </c>
      <c r="D474" s="16" t="str">
        <f>'4'!E514</f>
        <v>5Ф 1 05 90800</v>
      </c>
      <c r="E474" s="16" t="str">
        <f>'4'!F514</f>
        <v>610</v>
      </c>
      <c r="F474" s="37">
        <f>'4'!G514</f>
        <v>41930</v>
      </c>
      <c r="G474" s="37">
        <f>'4'!H514</f>
        <v>0</v>
      </c>
      <c r="H474" s="6">
        <f t="shared" si="7"/>
        <v>0</v>
      </c>
    </row>
    <row r="475" spans="1:8" ht="52.5" customHeight="1" x14ac:dyDescent="0.25">
      <c r="A475" s="15" t="s">
        <v>657</v>
      </c>
      <c r="B475" s="16" t="s">
        <v>43</v>
      </c>
      <c r="C475" s="16" t="s">
        <v>13</v>
      </c>
      <c r="D475" s="16" t="s">
        <v>349</v>
      </c>
      <c r="E475" s="16"/>
      <c r="F475" s="37">
        <f>'4'!G515</f>
        <v>1036500</v>
      </c>
      <c r="G475" s="37">
        <f>'4'!H515</f>
        <v>237719.22</v>
      </c>
      <c r="H475" s="6">
        <f t="shared" si="7"/>
        <v>22.934801736613604</v>
      </c>
    </row>
    <row r="476" spans="1:8" ht="54.75" customHeight="1" x14ac:dyDescent="0.25">
      <c r="A476" s="15" t="s">
        <v>350</v>
      </c>
      <c r="B476" s="16" t="s">
        <v>43</v>
      </c>
      <c r="C476" s="16" t="s">
        <v>13</v>
      </c>
      <c r="D476" s="16" t="s">
        <v>351</v>
      </c>
      <c r="E476" s="16"/>
      <c r="F476" s="37">
        <f>'4'!G516</f>
        <v>1036500</v>
      </c>
      <c r="G476" s="37">
        <f>'4'!H516</f>
        <v>237719.22</v>
      </c>
      <c r="H476" s="6">
        <f t="shared" si="7"/>
        <v>22.934801736613604</v>
      </c>
    </row>
    <row r="477" spans="1:8" ht="66" customHeight="1" x14ac:dyDescent="0.25">
      <c r="A477" s="15" t="s">
        <v>147</v>
      </c>
      <c r="B477" s="16" t="s">
        <v>43</v>
      </c>
      <c r="C477" s="16" t="s">
        <v>13</v>
      </c>
      <c r="D477" s="16" t="s">
        <v>351</v>
      </c>
      <c r="E477" s="16" t="s">
        <v>148</v>
      </c>
      <c r="F477" s="37">
        <f>'4'!G517</f>
        <v>1036500</v>
      </c>
      <c r="G477" s="37">
        <f>'4'!H517</f>
        <v>237719.22</v>
      </c>
      <c r="H477" s="6">
        <f t="shared" si="7"/>
        <v>22.934801736613604</v>
      </c>
    </row>
    <row r="478" spans="1:8" ht="36" customHeight="1" x14ac:dyDescent="0.25">
      <c r="A478" s="15" t="s">
        <v>318</v>
      </c>
      <c r="B478" s="16" t="s">
        <v>43</v>
      </c>
      <c r="C478" s="16" t="s">
        <v>13</v>
      </c>
      <c r="D478" s="16" t="s">
        <v>351</v>
      </c>
      <c r="E478" s="16" t="s">
        <v>319</v>
      </c>
      <c r="F478" s="37">
        <f>'4'!G518</f>
        <v>1036500</v>
      </c>
      <c r="G478" s="37">
        <f>'4'!H518</f>
        <v>237719.22</v>
      </c>
      <c r="H478" s="6">
        <f t="shared" si="7"/>
        <v>22.934801736613604</v>
      </c>
    </row>
    <row r="479" spans="1:8" ht="69" customHeight="1" x14ac:dyDescent="0.25">
      <c r="A479" s="15" t="s">
        <v>658</v>
      </c>
      <c r="B479" s="16" t="s">
        <v>43</v>
      </c>
      <c r="C479" s="16" t="s">
        <v>13</v>
      </c>
      <c r="D479" s="16" t="s">
        <v>352</v>
      </c>
      <c r="E479" s="16"/>
      <c r="F479" s="37">
        <f>'4'!G519</f>
        <v>278048410.72000003</v>
      </c>
      <c r="G479" s="37">
        <f>'4'!H519</f>
        <v>60587645.689999998</v>
      </c>
      <c r="H479" s="6">
        <f t="shared" si="7"/>
        <v>21.790322603574559</v>
      </c>
    </row>
    <row r="480" spans="1:8" ht="99" customHeight="1" x14ac:dyDescent="0.25">
      <c r="A480" s="15" t="s">
        <v>207</v>
      </c>
      <c r="B480" s="16" t="s">
        <v>43</v>
      </c>
      <c r="C480" s="16" t="s">
        <v>13</v>
      </c>
      <c r="D480" s="16" t="s">
        <v>353</v>
      </c>
      <c r="E480" s="16"/>
      <c r="F480" s="37">
        <f>'4'!G520</f>
        <v>278048410.72000003</v>
      </c>
      <c r="G480" s="37">
        <f>'4'!H520</f>
        <v>60587645.689999998</v>
      </c>
      <c r="H480" s="6">
        <f t="shared" si="7"/>
        <v>21.790322603574559</v>
      </c>
    </row>
    <row r="481" spans="1:8" ht="72" customHeight="1" x14ac:dyDescent="0.25">
      <c r="A481" s="15" t="s">
        <v>147</v>
      </c>
      <c r="B481" s="16" t="s">
        <v>43</v>
      </c>
      <c r="C481" s="16" t="s">
        <v>13</v>
      </c>
      <c r="D481" s="16" t="s">
        <v>353</v>
      </c>
      <c r="E481" s="16" t="s">
        <v>148</v>
      </c>
      <c r="F481" s="37">
        <f>'4'!G521</f>
        <v>278048410.72000003</v>
      </c>
      <c r="G481" s="37">
        <f>'4'!H521</f>
        <v>60587645.689999998</v>
      </c>
      <c r="H481" s="6">
        <f t="shared" si="7"/>
        <v>21.790322603574559</v>
      </c>
    </row>
    <row r="482" spans="1:8" ht="36.75" customHeight="1" x14ac:dyDescent="0.25">
      <c r="A482" s="15" t="s">
        <v>318</v>
      </c>
      <c r="B482" s="16" t="s">
        <v>43</v>
      </c>
      <c r="C482" s="16" t="s">
        <v>13</v>
      </c>
      <c r="D482" s="16" t="s">
        <v>353</v>
      </c>
      <c r="E482" s="16" t="s">
        <v>319</v>
      </c>
      <c r="F482" s="37">
        <f>'4'!G522</f>
        <v>278048410.72000003</v>
      </c>
      <c r="G482" s="37">
        <f>'4'!H522</f>
        <v>60587645.689999998</v>
      </c>
      <c r="H482" s="6">
        <f t="shared" si="7"/>
        <v>21.790322603574559</v>
      </c>
    </row>
    <row r="483" spans="1:8" ht="127.5" customHeight="1" x14ac:dyDescent="0.25">
      <c r="A483" s="15" t="s">
        <v>608</v>
      </c>
      <c r="B483" s="16" t="s">
        <v>43</v>
      </c>
      <c r="C483" s="16" t="s">
        <v>13</v>
      </c>
      <c r="D483" s="16" t="s">
        <v>354</v>
      </c>
      <c r="E483" s="16"/>
      <c r="F483" s="37">
        <f>'4'!G523</f>
        <v>12276744.939999999</v>
      </c>
      <c r="G483" s="37">
        <f>'4'!H523</f>
        <v>3731038.0599999996</v>
      </c>
      <c r="H483" s="6">
        <f t="shared" si="7"/>
        <v>30.391101861565595</v>
      </c>
    </row>
    <row r="484" spans="1:8" ht="93.75" x14ac:dyDescent="0.25">
      <c r="A484" s="15" t="s">
        <v>355</v>
      </c>
      <c r="B484" s="16" t="s">
        <v>43</v>
      </c>
      <c r="C484" s="16" t="s">
        <v>13</v>
      </c>
      <c r="D484" s="16" t="s">
        <v>356</v>
      </c>
      <c r="E484" s="16"/>
      <c r="F484" s="37">
        <f>'4'!G524</f>
        <v>7347558.1399999997</v>
      </c>
      <c r="G484" s="37">
        <f>'4'!H524</f>
        <v>2204267.4</v>
      </c>
      <c r="H484" s="6">
        <f t="shared" si="7"/>
        <v>29.999999428381525</v>
      </c>
    </row>
    <row r="485" spans="1:8" ht="66.75" customHeight="1" x14ac:dyDescent="0.25">
      <c r="A485" s="15" t="s">
        <v>147</v>
      </c>
      <c r="B485" s="16" t="s">
        <v>43</v>
      </c>
      <c r="C485" s="16" t="s">
        <v>13</v>
      </c>
      <c r="D485" s="16" t="s">
        <v>356</v>
      </c>
      <c r="E485" s="16" t="s">
        <v>148</v>
      </c>
      <c r="F485" s="37">
        <f>'4'!G525</f>
        <v>7347558.1399999997</v>
      </c>
      <c r="G485" s="37">
        <f>'4'!H525</f>
        <v>2204267.4</v>
      </c>
      <c r="H485" s="6">
        <f t="shared" si="7"/>
        <v>29.999999428381525</v>
      </c>
    </row>
    <row r="486" spans="1:8" ht="31.5" customHeight="1" x14ac:dyDescent="0.25">
      <c r="A486" s="15" t="s">
        <v>318</v>
      </c>
      <c r="B486" s="16" t="s">
        <v>43</v>
      </c>
      <c r="C486" s="16" t="s">
        <v>13</v>
      </c>
      <c r="D486" s="16" t="s">
        <v>356</v>
      </c>
      <c r="E486" s="16" t="s">
        <v>319</v>
      </c>
      <c r="F486" s="37">
        <f>'4'!G526</f>
        <v>7347558.1399999997</v>
      </c>
      <c r="G486" s="37">
        <f>'4'!H526</f>
        <v>2204267.4</v>
      </c>
      <c r="H486" s="6">
        <f t="shared" si="7"/>
        <v>29.999999428381525</v>
      </c>
    </row>
    <row r="487" spans="1:8" ht="55.5" customHeight="1" x14ac:dyDescent="0.25">
      <c r="A487" s="15" t="s">
        <v>329</v>
      </c>
      <c r="B487" s="16" t="s">
        <v>43</v>
      </c>
      <c r="C487" s="16" t="s">
        <v>13</v>
      </c>
      <c r="D487" s="16" t="s">
        <v>357</v>
      </c>
      <c r="E487" s="16"/>
      <c r="F487" s="37">
        <f>'4'!G527</f>
        <v>4929186.8</v>
      </c>
      <c r="G487" s="37">
        <f>'4'!H527</f>
        <v>1526770.66</v>
      </c>
      <c r="H487" s="6">
        <f t="shared" si="7"/>
        <v>30.974088058500847</v>
      </c>
    </row>
    <row r="488" spans="1:8" ht="75" customHeight="1" x14ac:dyDescent="0.25">
      <c r="A488" s="15" t="s">
        <v>147</v>
      </c>
      <c r="B488" s="16" t="s">
        <v>43</v>
      </c>
      <c r="C488" s="16" t="s">
        <v>13</v>
      </c>
      <c r="D488" s="16" t="s">
        <v>357</v>
      </c>
      <c r="E488" s="16" t="s">
        <v>148</v>
      </c>
      <c r="F488" s="37">
        <f>'4'!G528</f>
        <v>4929186.8</v>
      </c>
      <c r="G488" s="37">
        <f>'4'!H528</f>
        <v>1526770.66</v>
      </c>
      <c r="H488" s="6">
        <f t="shared" si="7"/>
        <v>30.974088058500847</v>
      </c>
    </row>
    <row r="489" spans="1:8" ht="34.5" customHeight="1" x14ac:dyDescent="0.25">
      <c r="A489" s="15" t="s">
        <v>318</v>
      </c>
      <c r="B489" s="16" t="s">
        <v>43</v>
      </c>
      <c r="C489" s="16" t="s">
        <v>13</v>
      </c>
      <c r="D489" s="16" t="s">
        <v>357</v>
      </c>
      <c r="E489" s="16" t="s">
        <v>319</v>
      </c>
      <c r="F489" s="37">
        <f>'4'!G529</f>
        <v>4929186.8</v>
      </c>
      <c r="G489" s="37">
        <f>'4'!H529</f>
        <v>1526770.66</v>
      </c>
      <c r="H489" s="6">
        <f t="shared" si="7"/>
        <v>30.974088058500847</v>
      </c>
    </row>
    <row r="490" spans="1:8" ht="53.25" customHeight="1" x14ac:dyDescent="0.25">
      <c r="A490" s="15" t="s">
        <v>659</v>
      </c>
      <c r="B490" s="16" t="s">
        <v>43</v>
      </c>
      <c r="C490" s="16" t="s">
        <v>13</v>
      </c>
      <c r="D490" s="16" t="s">
        <v>358</v>
      </c>
      <c r="E490" s="16"/>
      <c r="F490" s="37">
        <f>'4'!G530</f>
        <v>535721.80000000005</v>
      </c>
      <c r="G490" s="37">
        <f>'4'!H530</f>
        <v>0</v>
      </c>
      <c r="H490" s="6">
        <f t="shared" si="7"/>
        <v>0</v>
      </c>
    </row>
    <row r="491" spans="1:8" ht="72" customHeight="1" x14ac:dyDescent="0.25">
      <c r="A491" s="15" t="s">
        <v>359</v>
      </c>
      <c r="B491" s="16" t="s">
        <v>43</v>
      </c>
      <c r="C491" s="16" t="s">
        <v>13</v>
      </c>
      <c r="D491" s="16" t="s">
        <v>360</v>
      </c>
      <c r="E491" s="16"/>
      <c r="F491" s="37">
        <f>'4'!G531</f>
        <v>535721.80000000005</v>
      </c>
      <c r="G491" s="37">
        <f>'4'!H531</f>
        <v>0</v>
      </c>
      <c r="H491" s="6">
        <f t="shared" si="7"/>
        <v>0</v>
      </c>
    </row>
    <row r="492" spans="1:8" ht="84" customHeight="1" x14ac:dyDescent="0.25">
      <c r="A492" s="15" t="s">
        <v>147</v>
      </c>
      <c r="B492" s="16" t="s">
        <v>43</v>
      </c>
      <c r="C492" s="16" t="s">
        <v>13</v>
      </c>
      <c r="D492" s="16" t="s">
        <v>360</v>
      </c>
      <c r="E492" s="16" t="s">
        <v>148</v>
      </c>
      <c r="F492" s="37">
        <f>'4'!G532</f>
        <v>535721.80000000005</v>
      </c>
      <c r="G492" s="37">
        <f>'4'!H532</f>
        <v>0</v>
      </c>
      <c r="H492" s="6">
        <f t="shared" si="7"/>
        <v>0</v>
      </c>
    </row>
    <row r="493" spans="1:8" ht="31.5" customHeight="1" x14ac:dyDescent="0.25">
      <c r="A493" s="15" t="s">
        <v>318</v>
      </c>
      <c r="B493" s="16" t="s">
        <v>43</v>
      </c>
      <c r="C493" s="16" t="s">
        <v>13</v>
      </c>
      <c r="D493" s="16" t="s">
        <v>360</v>
      </c>
      <c r="E493" s="16" t="s">
        <v>319</v>
      </c>
      <c r="F493" s="37">
        <f>'4'!G533</f>
        <v>535721.80000000005</v>
      </c>
      <c r="G493" s="37">
        <f>'4'!H533</f>
        <v>0</v>
      </c>
      <c r="H493" s="6">
        <f t="shared" si="7"/>
        <v>0</v>
      </c>
    </row>
    <row r="494" spans="1:8" ht="57" customHeight="1" x14ac:dyDescent="0.25">
      <c r="A494" s="15" t="s">
        <v>660</v>
      </c>
      <c r="B494" s="16" t="s">
        <v>43</v>
      </c>
      <c r="C494" s="16" t="s">
        <v>13</v>
      </c>
      <c r="D494" s="16" t="s">
        <v>361</v>
      </c>
      <c r="E494" s="16"/>
      <c r="F494" s="37">
        <f>'4'!G534</f>
        <v>21433896</v>
      </c>
      <c r="G494" s="37">
        <f>'4'!H534</f>
        <v>2556313.5</v>
      </c>
      <c r="H494" s="6">
        <f t="shared" si="7"/>
        <v>11.926499503403393</v>
      </c>
    </row>
    <row r="495" spans="1:8" ht="229.5" customHeight="1" x14ac:dyDescent="0.25">
      <c r="A495" s="15" t="s">
        <v>661</v>
      </c>
      <c r="B495" s="16" t="s">
        <v>43</v>
      </c>
      <c r="C495" s="16" t="s">
        <v>13</v>
      </c>
      <c r="D495" s="16" t="s">
        <v>362</v>
      </c>
      <c r="E495" s="16"/>
      <c r="F495" s="37">
        <f>'4'!G535</f>
        <v>585900</v>
      </c>
      <c r="G495" s="37">
        <f>'4'!H535</f>
        <v>59515.53</v>
      </c>
      <c r="H495" s="6">
        <f t="shared" si="7"/>
        <v>10.157967229902713</v>
      </c>
    </row>
    <row r="496" spans="1:8" ht="71.25" customHeight="1" x14ac:dyDescent="0.25">
      <c r="A496" s="15" t="s">
        <v>147</v>
      </c>
      <c r="B496" s="16" t="s">
        <v>43</v>
      </c>
      <c r="C496" s="16" t="s">
        <v>13</v>
      </c>
      <c r="D496" s="16" t="s">
        <v>362</v>
      </c>
      <c r="E496" s="16" t="s">
        <v>148</v>
      </c>
      <c r="F496" s="37">
        <f>'4'!G536</f>
        <v>585900</v>
      </c>
      <c r="G496" s="37">
        <f>'4'!H536</f>
        <v>59515.53</v>
      </c>
      <c r="H496" s="6">
        <f t="shared" si="7"/>
        <v>10.157967229902713</v>
      </c>
    </row>
    <row r="497" spans="1:8" ht="18.75" x14ac:dyDescent="0.25">
      <c r="A497" s="15" t="s">
        <v>318</v>
      </c>
      <c r="B497" s="16" t="s">
        <v>43</v>
      </c>
      <c r="C497" s="16" t="s">
        <v>13</v>
      </c>
      <c r="D497" s="16" t="s">
        <v>362</v>
      </c>
      <c r="E497" s="16" t="s">
        <v>319</v>
      </c>
      <c r="F497" s="37">
        <f>'4'!G537</f>
        <v>585900</v>
      </c>
      <c r="G497" s="37">
        <f>'4'!H537</f>
        <v>59515.53</v>
      </c>
      <c r="H497" s="6">
        <f t="shared" si="7"/>
        <v>10.157967229902713</v>
      </c>
    </row>
    <row r="498" spans="1:8" ht="105.75" customHeight="1" x14ac:dyDescent="0.25">
      <c r="A498" s="15" t="s">
        <v>363</v>
      </c>
      <c r="B498" s="16" t="s">
        <v>43</v>
      </c>
      <c r="C498" s="16" t="s">
        <v>13</v>
      </c>
      <c r="D498" s="16" t="s">
        <v>364</v>
      </c>
      <c r="E498" s="16"/>
      <c r="F498" s="37">
        <f>'4'!G538</f>
        <v>2339796</v>
      </c>
      <c r="G498" s="37">
        <f>'4'!H538</f>
        <v>275207.90999999997</v>
      </c>
      <c r="H498" s="6">
        <f t="shared" si="7"/>
        <v>11.762047204115229</v>
      </c>
    </row>
    <row r="499" spans="1:8" ht="78" customHeight="1" x14ac:dyDescent="0.25">
      <c r="A499" s="15" t="s">
        <v>147</v>
      </c>
      <c r="B499" s="16" t="s">
        <v>43</v>
      </c>
      <c r="C499" s="16" t="s">
        <v>13</v>
      </c>
      <c r="D499" s="16" t="s">
        <v>364</v>
      </c>
      <c r="E499" s="16" t="s">
        <v>148</v>
      </c>
      <c r="F499" s="37">
        <f>'4'!G539</f>
        <v>2339796</v>
      </c>
      <c r="G499" s="37">
        <f>'4'!H539</f>
        <v>275207.90999999997</v>
      </c>
      <c r="H499" s="6">
        <f t="shared" si="7"/>
        <v>11.762047204115229</v>
      </c>
    </row>
    <row r="500" spans="1:8" ht="18.75" x14ac:dyDescent="0.25">
      <c r="A500" s="15" t="s">
        <v>318</v>
      </c>
      <c r="B500" s="16" t="s">
        <v>43</v>
      </c>
      <c r="C500" s="16" t="s">
        <v>13</v>
      </c>
      <c r="D500" s="16" t="s">
        <v>364</v>
      </c>
      <c r="E500" s="16" t="s">
        <v>319</v>
      </c>
      <c r="F500" s="37">
        <f>'4'!G540</f>
        <v>2339796</v>
      </c>
      <c r="G500" s="37">
        <f>'4'!H540</f>
        <v>275207.90999999997</v>
      </c>
      <c r="H500" s="6">
        <f t="shared" si="7"/>
        <v>11.762047204115229</v>
      </c>
    </row>
    <row r="501" spans="1:8" ht="131.25" x14ac:dyDescent="0.25">
      <c r="A501" s="15" t="s">
        <v>365</v>
      </c>
      <c r="B501" s="16" t="s">
        <v>43</v>
      </c>
      <c r="C501" s="16" t="s">
        <v>13</v>
      </c>
      <c r="D501" s="16" t="s">
        <v>366</v>
      </c>
      <c r="E501" s="16"/>
      <c r="F501" s="37">
        <f>'4'!G541</f>
        <v>18508200</v>
      </c>
      <c r="G501" s="37">
        <f>'4'!H541</f>
        <v>2221590.06</v>
      </c>
      <c r="H501" s="6">
        <f t="shared" si="7"/>
        <v>12.003274548578469</v>
      </c>
    </row>
    <row r="502" spans="1:8" ht="71.25" customHeight="1" x14ac:dyDescent="0.25">
      <c r="A502" s="15" t="s">
        <v>147</v>
      </c>
      <c r="B502" s="16" t="s">
        <v>43</v>
      </c>
      <c r="C502" s="16" t="s">
        <v>13</v>
      </c>
      <c r="D502" s="16" t="s">
        <v>366</v>
      </c>
      <c r="E502" s="16" t="s">
        <v>148</v>
      </c>
      <c r="F502" s="37">
        <f>'4'!G542</f>
        <v>18508200</v>
      </c>
      <c r="G502" s="37">
        <f>'4'!H542</f>
        <v>2221590.06</v>
      </c>
      <c r="H502" s="6">
        <f t="shared" si="7"/>
        <v>12.003274548578469</v>
      </c>
    </row>
    <row r="503" spans="1:8" ht="18.75" x14ac:dyDescent="0.25">
      <c r="A503" s="15" t="s">
        <v>318</v>
      </c>
      <c r="B503" s="16" t="s">
        <v>43</v>
      </c>
      <c r="C503" s="16" t="s">
        <v>13</v>
      </c>
      <c r="D503" s="16" t="s">
        <v>366</v>
      </c>
      <c r="E503" s="16" t="s">
        <v>319</v>
      </c>
      <c r="F503" s="37">
        <f>'4'!G543</f>
        <v>18508200</v>
      </c>
      <c r="G503" s="37">
        <f>'4'!H543</f>
        <v>2221590.06</v>
      </c>
      <c r="H503" s="6">
        <f t="shared" si="7"/>
        <v>12.003274548578469</v>
      </c>
    </row>
    <row r="504" spans="1:8" ht="70.5" customHeight="1" x14ac:dyDescent="0.25">
      <c r="A504" s="15" t="s">
        <v>651</v>
      </c>
      <c r="B504" s="16" t="s">
        <v>43</v>
      </c>
      <c r="C504" s="16" t="s">
        <v>13</v>
      </c>
      <c r="D504" s="16" t="s">
        <v>333</v>
      </c>
      <c r="E504" s="16"/>
      <c r="F504" s="37">
        <f>'4'!G544</f>
        <v>2492321</v>
      </c>
      <c r="G504" s="37">
        <f>'4'!H544</f>
        <v>550591.72</v>
      </c>
      <c r="H504" s="6">
        <f t="shared" si="7"/>
        <v>22.091525128584959</v>
      </c>
    </row>
    <row r="505" spans="1:8" ht="69" customHeight="1" x14ac:dyDescent="0.25">
      <c r="A505" s="15" t="s">
        <v>652</v>
      </c>
      <c r="B505" s="16" t="s">
        <v>43</v>
      </c>
      <c r="C505" s="16" t="s">
        <v>13</v>
      </c>
      <c r="D505" s="16" t="s">
        <v>334</v>
      </c>
      <c r="E505" s="16"/>
      <c r="F505" s="37">
        <f>'4'!G545</f>
        <v>2492321</v>
      </c>
      <c r="G505" s="37">
        <f>'4'!H545</f>
        <v>550591.72</v>
      </c>
      <c r="H505" s="6">
        <f t="shared" si="7"/>
        <v>22.091525128584959</v>
      </c>
    </row>
    <row r="506" spans="1:8" ht="88.5" customHeight="1" x14ac:dyDescent="0.25">
      <c r="A506" s="15" t="s">
        <v>653</v>
      </c>
      <c r="B506" s="16" t="s">
        <v>43</v>
      </c>
      <c r="C506" s="16" t="s">
        <v>13</v>
      </c>
      <c r="D506" s="16" t="s">
        <v>336</v>
      </c>
      <c r="E506" s="16"/>
      <c r="F506" s="37">
        <f>'4'!G546</f>
        <v>2018100</v>
      </c>
      <c r="G506" s="37">
        <f>'4'!H546</f>
        <v>435391.72</v>
      </c>
      <c r="H506" s="6">
        <f t="shared" si="7"/>
        <v>21.574338238937614</v>
      </c>
    </row>
    <row r="507" spans="1:8" ht="69" customHeight="1" x14ac:dyDescent="0.25">
      <c r="A507" s="15" t="s">
        <v>147</v>
      </c>
      <c r="B507" s="16" t="s">
        <v>43</v>
      </c>
      <c r="C507" s="16" t="s">
        <v>13</v>
      </c>
      <c r="D507" s="16" t="s">
        <v>336</v>
      </c>
      <c r="E507" s="16" t="s">
        <v>148</v>
      </c>
      <c r="F507" s="37">
        <f>'4'!G547</f>
        <v>2018100</v>
      </c>
      <c r="G507" s="37">
        <f>'4'!H547</f>
        <v>435391.72</v>
      </c>
      <c r="H507" s="6">
        <f t="shared" si="7"/>
        <v>21.574338238937614</v>
      </c>
    </row>
    <row r="508" spans="1:8" ht="43.5" customHeight="1" x14ac:dyDescent="0.25">
      <c r="A508" s="15" t="s">
        <v>318</v>
      </c>
      <c r="B508" s="16" t="s">
        <v>43</v>
      </c>
      <c r="C508" s="16" t="s">
        <v>13</v>
      </c>
      <c r="D508" s="16" t="s">
        <v>336</v>
      </c>
      <c r="E508" s="16" t="s">
        <v>319</v>
      </c>
      <c r="F508" s="37">
        <f>'4'!G548</f>
        <v>2018100</v>
      </c>
      <c r="G508" s="37">
        <f>'4'!H548</f>
        <v>435391.72</v>
      </c>
      <c r="H508" s="6">
        <f t="shared" si="7"/>
        <v>21.574338238937614</v>
      </c>
    </row>
    <row r="509" spans="1:8" ht="49.5" customHeight="1" x14ac:dyDescent="0.25">
      <c r="A509" s="15" t="s">
        <v>337</v>
      </c>
      <c r="B509" s="16" t="s">
        <v>43</v>
      </c>
      <c r="C509" s="16" t="s">
        <v>13</v>
      </c>
      <c r="D509" s="16" t="s">
        <v>338</v>
      </c>
      <c r="E509" s="16"/>
      <c r="F509" s="37">
        <f>'4'!G549</f>
        <v>385921</v>
      </c>
      <c r="G509" s="37">
        <f>'4'!H549</f>
        <v>115200</v>
      </c>
      <c r="H509" s="6">
        <f t="shared" si="7"/>
        <v>29.850668919286587</v>
      </c>
    </row>
    <row r="510" spans="1:8" ht="63.75" customHeight="1" x14ac:dyDescent="0.25">
      <c r="A510" s="15" t="s">
        <v>147</v>
      </c>
      <c r="B510" s="16" t="s">
        <v>43</v>
      </c>
      <c r="C510" s="16" t="s">
        <v>13</v>
      </c>
      <c r="D510" s="16" t="s">
        <v>338</v>
      </c>
      <c r="E510" s="16" t="s">
        <v>148</v>
      </c>
      <c r="F510" s="37">
        <f>'4'!G550</f>
        <v>385921</v>
      </c>
      <c r="G510" s="37">
        <f>'4'!H550</f>
        <v>115200</v>
      </c>
      <c r="H510" s="6">
        <f t="shared" si="7"/>
        <v>29.850668919286587</v>
      </c>
    </row>
    <row r="511" spans="1:8" ht="27" customHeight="1" x14ac:dyDescent="0.25">
      <c r="A511" s="15" t="s">
        <v>318</v>
      </c>
      <c r="B511" s="16" t="s">
        <v>43</v>
      </c>
      <c r="C511" s="16" t="s">
        <v>13</v>
      </c>
      <c r="D511" s="16" t="s">
        <v>338</v>
      </c>
      <c r="E511" s="16" t="s">
        <v>319</v>
      </c>
      <c r="F511" s="37">
        <f>'4'!G551</f>
        <v>385921</v>
      </c>
      <c r="G511" s="37">
        <f>'4'!H551</f>
        <v>115200</v>
      </c>
      <c r="H511" s="6">
        <f t="shared" si="7"/>
        <v>29.850668919286587</v>
      </c>
    </row>
    <row r="512" spans="1:8" ht="52.5" customHeight="1" x14ac:dyDescent="0.25">
      <c r="A512" s="15" t="s">
        <v>339</v>
      </c>
      <c r="B512" s="16" t="s">
        <v>43</v>
      </c>
      <c r="C512" s="16" t="s">
        <v>13</v>
      </c>
      <c r="D512" s="16" t="s">
        <v>340</v>
      </c>
      <c r="E512" s="16"/>
      <c r="F512" s="37">
        <f>'4'!G552</f>
        <v>88300</v>
      </c>
      <c r="G512" s="37">
        <f>'4'!H552</f>
        <v>0</v>
      </c>
      <c r="H512" s="6">
        <f t="shared" si="7"/>
        <v>0</v>
      </c>
    </row>
    <row r="513" spans="1:8" ht="66.75" customHeight="1" x14ac:dyDescent="0.25">
      <c r="A513" s="15" t="s">
        <v>147</v>
      </c>
      <c r="B513" s="16" t="s">
        <v>43</v>
      </c>
      <c r="C513" s="16" t="s">
        <v>13</v>
      </c>
      <c r="D513" s="16" t="s">
        <v>340</v>
      </c>
      <c r="E513" s="16" t="s">
        <v>148</v>
      </c>
      <c r="F513" s="37">
        <f>'4'!G553</f>
        <v>88300</v>
      </c>
      <c r="G513" s="37">
        <f>'4'!H553</f>
        <v>0</v>
      </c>
      <c r="H513" s="6">
        <f t="shared" si="7"/>
        <v>0</v>
      </c>
    </row>
    <row r="514" spans="1:8" ht="36.75" customHeight="1" x14ac:dyDescent="0.25">
      <c r="A514" s="15" t="s">
        <v>318</v>
      </c>
      <c r="B514" s="16" t="s">
        <v>43</v>
      </c>
      <c r="C514" s="16" t="s">
        <v>13</v>
      </c>
      <c r="D514" s="16" t="s">
        <v>340</v>
      </c>
      <c r="E514" s="16" t="s">
        <v>319</v>
      </c>
      <c r="F514" s="37">
        <f>'4'!G554</f>
        <v>88300</v>
      </c>
      <c r="G514" s="37">
        <f>'4'!H554</f>
        <v>0</v>
      </c>
      <c r="H514" s="6">
        <f t="shared" si="7"/>
        <v>0</v>
      </c>
    </row>
    <row r="515" spans="1:8" ht="72" customHeight="1" x14ac:dyDescent="0.25">
      <c r="A515" s="15" t="s">
        <v>662</v>
      </c>
      <c r="B515" s="16" t="s">
        <v>43</v>
      </c>
      <c r="C515" s="16" t="s">
        <v>13</v>
      </c>
      <c r="D515" s="16" t="s">
        <v>367</v>
      </c>
      <c r="E515" s="16"/>
      <c r="F515" s="37">
        <f>'4'!G555</f>
        <v>1423800</v>
      </c>
      <c r="G515" s="37">
        <f>'4'!H555</f>
        <v>65450.81</v>
      </c>
      <c r="H515" s="6">
        <f t="shared" si="7"/>
        <v>4.5969103806714422</v>
      </c>
    </row>
    <row r="516" spans="1:8" ht="52.5" customHeight="1" x14ac:dyDescent="0.25">
      <c r="A516" s="15" t="s">
        <v>663</v>
      </c>
      <c r="B516" s="16" t="s">
        <v>43</v>
      </c>
      <c r="C516" s="16" t="s">
        <v>13</v>
      </c>
      <c r="D516" s="16" t="s">
        <v>368</v>
      </c>
      <c r="E516" s="16"/>
      <c r="F516" s="37">
        <f>'4'!G556</f>
        <v>1423800</v>
      </c>
      <c r="G516" s="37">
        <f>'4'!H556</f>
        <v>65450.81</v>
      </c>
      <c r="H516" s="6">
        <f t="shared" si="7"/>
        <v>4.5969103806714422</v>
      </c>
    </row>
    <row r="517" spans="1:8" ht="66.75" customHeight="1" x14ac:dyDescent="0.25">
      <c r="A517" s="15" t="s">
        <v>664</v>
      </c>
      <c r="B517" s="16" t="s">
        <v>43</v>
      </c>
      <c r="C517" s="16" t="s">
        <v>13</v>
      </c>
      <c r="D517" s="16" t="s">
        <v>369</v>
      </c>
      <c r="E517" s="16"/>
      <c r="F517" s="37">
        <f>'4'!G557</f>
        <v>1423800</v>
      </c>
      <c r="G517" s="37">
        <f>'4'!H557</f>
        <v>65450.81</v>
      </c>
      <c r="H517" s="6">
        <f t="shared" si="7"/>
        <v>4.5969103806714422</v>
      </c>
    </row>
    <row r="518" spans="1:8" ht="66" customHeight="1" x14ac:dyDescent="0.25">
      <c r="A518" s="15" t="s">
        <v>147</v>
      </c>
      <c r="B518" s="16" t="s">
        <v>43</v>
      </c>
      <c r="C518" s="16" t="s">
        <v>13</v>
      </c>
      <c r="D518" s="16" t="s">
        <v>369</v>
      </c>
      <c r="E518" s="16" t="s">
        <v>148</v>
      </c>
      <c r="F518" s="37">
        <f>'4'!G558</f>
        <v>1423800</v>
      </c>
      <c r="G518" s="37">
        <f>'4'!H558</f>
        <v>65450.81</v>
      </c>
      <c r="H518" s="6">
        <f t="shared" si="7"/>
        <v>4.5969103806714422</v>
      </c>
    </row>
    <row r="519" spans="1:8" ht="29.25" customHeight="1" x14ac:dyDescent="0.25">
      <c r="A519" s="15" t="s">
        <v>318</v>
      </c>
      <c r="B519" s="16" t="s">
        <v>43</v>
      </c>
      <c r="C519" s="16" t="s">
        <v>13</v>
      </c>
      <c r="D519" s="16" t="s">
        <v>369</v>
      </c>
      <c r="E519" s="16" t="s">
        <v>319</v>
      </c>
      <c r="F519" s="37">
        <f>'4'!G559</f>
        <v>1423800</v>
      </c>
      <c r="G519" s="37">
        <f>'4'!H559</f>
        <v>65450.81</v>
      </c>
      <c r="H519" s="6">
        <f t="shared" si="7"/>
        <v>4.5969103806714422</v>
      </c>
    </row>
    <row r="520" spans="1:8" ht="87" customHeight="1" x14ac:dyDescent="0.25">
      <c r="A520" s="15" t="s">
        <v>665</v>
      </c>
      <c r="B520" s="16" t="s">
        <v>43</v>
      </c>
      <c r="C520" s="16" t="s">
        <v>13</v>
      </c>
      <c r="D520" s="16" t="s">
        <v>370</v>
      </c>
      <c r="E520" s="16"/>
      <c r="F520" s="37">
        <f>'4'!G560</f>
        <v>34000</v>
      </c>
      <c r="G520" s="37">
        <f>'4'!H560</f>
        <v>0</v>
      </c>
      <c r="H520" s="6">
        <f t="shared" si="7"/>
        <v>0</v>
      </c>
    </row>
    <row r="521" spans="1:8" ht="151.5" customHeight="1" x14ac:dyDescent="0.25">
      <c r="A521" s="15" t="s">
        <v>666</v>
      </c>
      <c r="B521" s="16" t="s">
        <v>43</v>
      </c>
      <c r="C521" s="16" t="s">
        <v>13</v>
      </c>
      <c r="D521" s="16" t="s">
        <v>371</v>
      </c>
      <c r="E521" s="16"/>
      <c r="F521" s="37">
        <f>'4'!G561</f>
        <v>34000</v>
      </c>
      <c r="G521" s="37">
        <f>'4'!H561</f>
        <v>0</v>
      </c>
      <c r="H521" s="6">
        <f t="shared" ref="H521:H584" si="8">G521/F521*100</f>
        <v>0</v>
      </c>
    </row>
    <row r="522" spans="1:8" ht="70.5" customHeight="1" x14ac:dyDescent="0.25">
      <c r="A522" s="15" t="s">
        <v>372</v>
      </c>
      <c r="B522" s="16" t="s">
        <v>43</v>
      </c>
      <c r="C522" s="16" t="s">
        <v>13</v>
      </c>
      <c r="D522" s="16" t="s">
        <v>373</v>
      </c>
      <c r="E522" s="16"/>
      <c r="F522" s="37">
        <f>'4'!G562</f>
        <v>34000</v>
      </c>
      <c r="G522" s="37">
        <f>'4'!H562</f>
        <v>0</v>
      </c>
      <c r="H522" s="6">
        <f t="shared" si="8"/>
        <v>0</v>
      </c>
    </row>
    <row r="523" spans="1:8" ht="70.5" customHeight="1" x14ac:dyDescent="0.25">
      <c r="A523" s="15" t="s">
        <v>147</v>
      </c>
      <c r="B523" s="16" t="s">
        <v>43</v>
      </c>
      <c r="C523" s="16" t="s">
        <v>13</v>
      </c>
      <c r="D523" s="16" t="s">
        <v>373</v>
      </c>
      <c r="E523" s="16" t="s">
        <v>148</v>
      </c>
      <c r="F523" s="37">
        <f>'4'!G563</f>
        <v>34000</v>
      </c>
      <c r="G523" s="37">
        <f>'4'!H563</f>
        <v>0</v>
      </c>
      <c r="H523" s="6">
        <f t="shared" si="8"/>
        <v>0</v>
      </c>
    </row>
    <row r="524" spans="1:8" ht="34.5" customHeight="1" x14ac:dyDescent="0.25">
      <c r="A524" s="15" t="s">
        <v>318</v>
      </c>
      <c r="B524" s="16" t="s">
        <v>43</v>
      </c>
      <c r="C524" s="16" t="s">
        <v>13</v>
      </c>
      <c r="D524" s="16" t="s">
        <v>373</v>
      </c>
      <c r="E524" s="16" t="s">
        <v>319</v>
      </c>
      <c r="F524" s="37">
        <f>'4'!G564</f>
        <v>34000</v>
      </c>
      <c r="G524" s="37">
        <f>'4'!H564</f>
        <v>0</v>
      </c>
      <c r="H524" s="6">
        <f t="shared" si="8"/>
        <v>0</v>
      </c>
    </row>
    <row r="525" spans="1:8" ht="38.25" customHeight="1" x14ac:dyDescent="0.25">
      <c r="A525" s="12" t="s">
        <v>374</v>
      </c>
      <c r="B525" s="13" t="s">
        <v>43</v>
      </c>
      <c r="C525" s="13" t="s">
        <v>90</v>
      </c>
      <c r="D525" s="13"/>
      <c r="E525" s="13"/>
      <c r="F525" s="5">
        <f>'4'!G565</f>
        <v>40446743.920000002</v>
      </c>
      <c r="G525" s="5">
        <f>'4'!H565</f>
        <v>8881234.4299999997</v>
      </c>
      <c r="H525" s="5">
        <f t="shared" si="8"/>
        <v>21.957847701081395</v>
      </c>
    </row>
    <row r="526" spans="1:8" ht="84.75" customHeight="1" x14ac:dyDescent="0.25">
      <c r="A526" s="15" t="s">
        <v>647</v>
      </c>
      <c r="B526" s="16" t="s">
        <v>43</v>
      </c>
      <c r="C526" s="16" t="s">
        <v>90</v>
      </c>
      <c r="D526" s="16" t="s">
        <v>313</v>
      </c>
      <c r="E526" s="16"/>
      <c r="F526" s="6">
        <f>'4'!G566</f>
        <v>40413743.920000002</v>
      </c>
      <c r="G526" s="6">
        <f>'4'!H566</f>
        <v>8881234.4299999997</v>
      </c>
      <c r="H526" s="6">
        <f t="shared" si="8"/>
        <v>21.975777467142418</v>
      </c>
    </row>
    <row r="527" spans="1:8" ht="90.75" customHeight="1" x14ac:dyDescent="0.25">
      <c r="A527" s="15" t="s">
        <v>668</v>
      </c>
      <c r="B527" s="16" t="s">
        <v>43</v>
      </c>
      <c r="C527" s="16" t="s">
        <v>90</v>
      </c>
      <c r="D527" s="16" t="s">
        <v>375</v>
      </c>
      <c r="E527" s="16"/>
      <c r="F527" s="6">
        <f>'4'!G567</f>
        <v>39353093.920000002</v>
      </c>
      <c r="G527" s="6">
        <f>'4'!H567</f>
        <v>8535441.8499999996</v>
      </c>
      <c r="H527" s="6">
        <f t="shared" si="8"/>
        <v>21.689379410298727</v>
      </c>
    </row>
    <row r="528" spans="1:8" ht="66.75" customHeight="1" x14ac:dyDescent="0.25">
      <c r="A528" s="15" t="s">
        <v>669</v>
      </c>
      <c r="B528" s="16" t="s">
        <v>43</v>
      </c>
      <c r="C528" s="16" t="s">
        <v>90</v>
      </c>
      <c r="D528" s="16" t="s">
        <v>376</v>
      </c>
      <c r="E528" s="16"/>
      <c r="F528" s="6">
        <f>'4'!G568</f>
        <v>60000</v>
      </c>
      <c r="G528" s="6">
        <f>'4'!H568</f>
        <v>0</v>
      </c>
      <c r="H528" s="6">
        <f t="shared" si="8"/>
        <v>0</v>
      </c>
    </row>
    <row r="529" spans="1:8" ht="51.75" customHeight="1" x14ac:dyDescent="0.25">
      <c r="A529" s="15" t="s">
        <v>316</v>
      </c>
      <c r="B529" s="16" t="s">
        <v>43</v>
      </c>
      <c r="C529" s="16" t="s">
        <v>90</v>
      </c>
      <c r="D529" s="16" t="s">
        <v>377</v>
      </c>
      <c r="E529" s="16"/>
      <c r="F529" s="6">
        <f>'4'!G569</f>
        <v>60000</v>
      </c>
      <c r="G529" s="6">
        <f>'4'!H569</f>
        <v>0</v>
      </c>
      <c r="H529" s="6">
        <f t="shared" si="8"/>
        <v>0</v>
      </c>
    </row>
    <row r="530" spans="1:8" ht="75.75" customHeight="1" x14ac:dyDescent="0.25">
      <c r="A530" s="15" t="s">
        <v>147</v>
      </c>
      <c r="B530" s="16" t="s">
        <v>43</v>
      </c>
      <c r="C530" s="16" t="s">
        <v>90</v>
      </c>
      <c r="D530" s="16" t="s">
        <v>377</v>
      </c>
      <c r="E530" s="16" t="s">
        <v>148</v>
      </c>
      <c r="F530" s="6">
        <f>'4'!G570</f>
        <v>60000</v>
      </c>
      <c r="G530" s="6">
        <f>'4'!H570</f>
        <v>0</v>
      </c>
      <c r="H530" s="6">
        <f t="shared" si="8"/>
        <v>0</v>
      </c>
    </row>
    <row r="531" spans="1:8" ht="36" customHeight="1" x14ac:dyDescent="0.25">
      <c r="A531" s="15" t="s">
        <v>318</v>
      </c>
      <c r="B531" s="16" t="s">
        <v>43</v>
      </c>
      <c r="C531" s="16" t="s">
        <v>90</v>
      </c>
      <c r="D531" s="16" t="s">
        <v>377</v>
      </c>
      <c r="E531" s="16" t="s">
        <v>319</v>
      </c>
      <c r="F531" s="6">
        <f>'4'!G571</f>
        <v>60000</v>
      </c>
      <c r="G531" s="6">
        <f>'4'!H571</f>
        <v>0</v>
      </c>
      <c r="H531" s="6">
        <f t="shared" si="8"/>
        <v>0</v>
      </c>
    </row>
    <row r="532" spans="1:8" ht="51.75" customHeight="1" x14ac:dyDescent="0.25">
      <c r="A532" s="15" t="s">
        <v>650</v>
      </c>
      <c r="B532" s="16" t="s">
        <v>43</v>
      </c>
      <c r="C532" s="16" t="s">
        <v>90</v>
      </c>
      <c r="D532" s="16" t="s">
        <v>378</v>
      </c>
      <c r="E532" s="16"/>
      <c r="F532" s="6">
        <f>'4'!G572</f>
        <v>36645746</v>
      </c>
      <c r="G532" s="6">
        <f>'4'!H572</f>
        <v>8174008.3700000001</v>
      </c>
      <c r="H532" s="6">
        <f t="shared" si="8"/>
        <v>22.305476793950383</v>
      </c>
    </row>
    <row r="533" spans="1:8" ht="70.5" customHeight="1" x14ac:dyDescent="0.25">
      <c r="A533" s="15" t="s">
        <v>305</v>
      </c>
      <c r="B533" s="16" t="s">
        <v>43</v>
      </c>
      <c r="C533" s="16" t="s">
        <v>90</v>
      </c>
      <c r="D533" s="16" t="s">
        <v>379</v>
      </c>
      <c r="E533" s="16"/>
      <c r="F533" s="6">
        <f>'4'!G573</f>
        <v>36145746</v>
      </c>
      <c r="G533" s="6">
        <f>'4'!H573</f>
        <v>8174008.3700000001</v>
      </c>
      <c r="H533" s="6">
        <f t="shared" si="8"/>
        <v>22.614025921611912</v>
      </c>
    </row>
    <row r="534" spans="1:8" ht="63" customHeight="1" x14ac:dyDescent="0.25">
      <c r="A534" s="15" t="s">
        <v>147</v>
      </c>
      <c r="B534" s="16" t="s">
        <v>43</v>
      </c>
      <c r="C534" s="16" t="s">
        <v>90</v>
      </c>
      <c r="D534" s="16" t="s">
        <v>379</v>
      </c>
      <c r="E534" s="16" t="s">
        <v>148</v>
      </c>
      <c r="F534" s="6">
        <f>'4'!G574</f>
        <v>36145746</v>
      </c>
      <c r="G534" s="6">
        <f>'4'!H574</f>
        <v>8174008.3700000001</v>
      </c>
      <c r="H534" s="6">
        <f t="shared" si="8"/>
        <v>22.614025921611912</v>
      </c>
    </row>
    <row r="535" spans="1:8" ht="38.25" customHeight="1" x14ac:dyDescent="0.25">
      <c r="A535" s="15" t="s">
        <v>318</v>
      </c>
      <c r="B535" s="16" t="s">
        <v>43</v>
      </c>
      <c r="C535" s="16" t="s">
        <v>90</v>
      </c>
      <c r="D535" s="16" t="s">
        <v>379</v>
      </c>
      <c r="E535" s="16" t="s">
        <v>319</v>
      </c>
      <c r="F535" s="6">
        <f>'4'!G575</f>
        <v>36145746</v>
      </c>
      <c r="G535" s="6">
        <f>'4'!H575</f>
        <v>8174008.3700000001</v>
      </c>
      <c r="H535" s="6">
        <f t="shared" si="8"/>
        <v>22.614025921611912</v>
      </c>
    </row>
    <row r="536" spans="1:8" ht="131.25" x14ac:dyDescent="0.25">
      <c r="A536" s="15" t="s">
        <v>33</v>
      </c>
      <c r="B536" s="16" t="s">
        <v>43</v>
      </c>
      <c r="C536" s="16" t="s">
        <v>90</v>
      </c>
      <c r="D536" s="16" t="s">
        <v>380</v>
      </c>
      <c r="E536" s="16"/>
      <c r="F536" s="6">
        <f>'4'!G576</f>
        <v>500000</v>
      </c>
      <c r="G536" s="6">
        <f>'4'!H576</f>
        <v>0</v>
      </c>
      <c r="H536" s="6">
        <f t="shared" si="8"/>
        <v>0</v>
      </c>
    </row>
    <row r="537" spans="1:8" ht="70.5" customHeight="1" x14ac:dyDescent="0.25">
      <c r="A537" s="15" t="s">
        <v>147</v>
      </c>
      <c r="B537" s="16" t="s">
        <v>43</v>
      </c>
      <c r="C537" s="16" t="s">
        <v>90</v>
      </c>
      <c r="D537" s="16" t="s">
        <v>380</v>
      </c>
      <c r="E537" s="16" t="s">
        <v>148</v>
      </c>
      <c r="F537" s="6">
        <f>'4'!G577</f>
        <v>500000</v>
      </c>
      <c r="G537" s="6">
        <f>'4'!H577</f>
        <v>0</v>
      </c>
      <c r="H537" s="6">
        <f t="shared" si="8"/>
        <v>0</v>
      </c>
    </row>
    <row r="538" spans="1:8" ht="40.5" customHeight="1" x14ac:dyDescent="0.25">
      <c r="A538" s="15" t="s">
        <v>318</v>
      </c>
      <c r="B538" s="16" t="s">
        <v>43</v>
      </c>
      <c r="C538" s="16" t="s">
        <v>90</v>
      </c>
      <c r="D538" s="16" t="s">
        <v>380</v>
      </c>
      <c r="E538" s="16" t="s">
        <v>319</v>
      </c>
      <c r="F538" s="6">
        <f>'4'!G578</f>
        <v>500000</v>
      </c>
      <c r="G538" s="6">
        <f>'4'!H578</f>
        <v>0</v>
      </c>
      <c r="H538" s="6">
        <f t="shared" si="8"/>
        <v>0</v>
      </c>
    </row>
    <row r="539" spans="1:8" ht="74.25" customHeight="1" x14ac:dyDescent="0.25">
      <c r="A539" s="15" t="s">
        <v>658</v>
      </c>
      <c r="B539" s="16" t="s">
        <v>43</v>
      </c>
      <c r="C539" s="16" t="s">
        <v>90</v>
      </c>
      <c r="D539" s="16" t="s">
        <v>381</v>
      </c>
      <c r="E539" s="16"/>
      <c r="F539" s="6">
        <f>'4'!G579</f>
        <v>2647347.92</v>
      </c>
      <c r="G539" s="6">
        <f>'4'!H579</f>
        <v>361433.48</v>
      </c>
      <c r="H539" s="6">
        <f t="shared" si="8"/>
        <v>13.65266262395915</v>
      </c>
    </row>
    <row r="540" spans="1:8" ht="75" x14ac:dyDescent="0.25">
      <c r="A540" s="15" t="s">
        <v>382</v>
      </c>
      <c r="B540" s="16" t="s">
        <v>43</v>
      </c>
      <c r="C540" s="16" t="s">
        <v>90</v>
      </c>
      <c r="D540" s="16" t="s">
        <v>383</v>
      </c>
      <c r="E540" s="16"/>
      <c r="F540" s="6">
        <f>'4'!G580</f>
        <v>2647347.92</v>
      </c>
      <c r="G540" s="6">
        <f>'4'!H580</f>
        <v>361433.48</v>
      </c>
      <c r="H540" s="6">
        <f t="shared" si="8"/>
        <v>13.65266262395915</v>
      </c>
    </row>
    <row r="541" spans="1:8" ht="72.75" customHeight="1" x14ac:dyDescent="0.25">
      <c r="A541" s="15" t="s">
        <v>147</v>
      </c>
      <c r="B541" s="16" t="s">
        <v>43</v>
      </c>
      <c r="C541" s="16" t="s">
        <v>90</v>
      </c>
      <c r="D541" s="16" t="s">
        <v>383</v>
      </c>
      <c r="E541" s="16" t="s">
        <v>148</v>
      </c>
      <c r="F541" s="6">
        <f>'4'!G581</f>
        <v>2647347.92</v>
      </c>
      <c r="G541" s="6">
        <f>'4'!H581</f>
        <v>361433.48</v>
      </c>
      <c r="H541" s="6">
        <f t="shared" si="8"/>
        <v>13.65266262395915</v>
      </c>
    </row>
    <row r="542" spans="1:8" ht="31.5" customHeight="1" x14ac:dyDescent="0.25">
      <c r="A542" s="15" t="s">
        <v>318</v>
      </c>
      <c r="B542" s="16" t="s">
        <v>43</v>
      </c>
      <c r="C542" s="16" t="s">
        <v>90</v>
      </c>
      <c r="D542" s="16" t="s">
        <v>383</v>
      </c>
      <c r="E542" s="16" t="s">
        <v>319</v>
      </c>
      <c r="F542" s="6">
        <f>'4'!G582</f>
        <v>2647347.92</v>
      </c>
      <c r="G542" s="6">
        <f>'4'!H582</f>
        <v>361433.48</v>
      </c>
      <c r="H542" s="6">
        <f t="shared" si="8"/>
        <v>13.65266262395915</v>
      </c>
    </row>
    <row r="543" spans="1:8" ht="78.75" customHeight="1" x14ac:dyDescent="0.25">
      <c r="A543" s="15" t="s">
        <v>651</v>
      </c>
      <c r="B543" s="16" t="s">
        <v>43</v>
      </c>
      <c r="C543" s="16" t="s">
        <v>90</v>
      </c>
      <c r="D543" s="16" t="s">
        <v>333</v>
      </c>
      <c r="E543" s="16"/>
      <c r="F543" s="6">
        <f>'4'!G583</f>
        <v>1060650</v>
      </c>
      <c r="G543" s="6">
        <f>'4'!H583</f>
        <v>345792.58</v>
      </c>
      <c r="H543" s="6">
        <f t="shared" si="8"/>
        <v>32.601949747796169</v>
      </c>
    </row>
    <row r="544" spans="1:8" ht="73.5" customHeight="1" x14ac:dyDescent="0.25">
      <c r="A544" s="15" t="s">
        <v>652</v>
      </c>
      <c r="B544" s="16" t="s">
        <v>43</v>
      </c>
      <c r="C544" s="16" t="s">
        <v>90</v>
      </c>
      <c r="D544" s="16" t="s">
        <v>334</v>
      </c>
      <c r="E544" s="16"/>
      <c r="F544" s="6">
        <f>'4'!G584</f>
        <v>1060650</v>
      </c>
      <c r="G544" s="6">
        <f>'4'!H584</f>
        <v>345792.58</v>
      </c>
      <c r="H544" s="6">
        <f t="shared" si="8"/>
        <v>32.601949747796169</v>
      </c>
    </row>
    <row r="545" spans="1:8" ht="96" customHeight="1" x14ac:dyDescent="0.25">
      <c r="A545" s="15" t="s">
        <v>653</v>
      </c>
      <c r="B545" s="16" t="s">
        <v>43</v>
      </c>
      <c r="C545" s="16" t="s">
        <v>90</v>
      </c>
      <c r="D545" s="16" t="s">
        <v>336</v>
      </c>
      <c r="E545" s="16"/>
      <c r="F545" s="6">
        <f>'4'!G585</f>
        <v>772950</v>
      </c>
      <c r="G545" s="6">
        <f>'4'!H585</f>
        <v>300792.58</v>
      </c>
      <c r="H545" s="6">
        <f t="shared" si="8"/>
        <v>38.914881945792096</v>
      </c>
    </row>
    <row r="546" spans="1:8" ht="74.25" customHeight="1" x14ac:dyDescent="0.25">
      <c r="A546" s="15" t="s">
        <v>147</v>
      </c>
      <c r="B546" s="16" t="s">
        <v>43</v>
      </c>
      <c r="C546" s="16" t="s">
        <v>90</v>
      </c>
      <c r="D546" s="16" t="s">
        <v>336</v>
      </c>
      <c r="E546" s="16" t="s">
        <v>148</v>
      </c>
      <c r="F546" s="6">
        <f>'4'!G586</f>
        <v>772950</v>
      </c>
      <c r="G546" s="6">
        <f>'4'!H586</f>
        <v>300792.58</v>
      </c>
      <c r="H546" s="6">
        <f t="shared" si="8"/>
        <v>38.914881945792096</v>
      </c>
    </row>
    <row r="547" spans="1:8" ht="29.25" customHeight="1" x14ac:dyDescent="0.25">
      <c r="A547" s="15" t="s">
        <v>318</v>
      </c>
      <c r="B547" s="16" t="s">
        <v>43</v>
      </c>
      <c r="C547" s="16" t="s">
        <v>90</v>
      </c>
      <c r="D547" s="16" t="s">
        <v>336</v>
      </c>
      <c r="E547" s="16" t="s">
        <v>319</v>
      </c>
      <c r="F547" s="6">
        <f>'4'!G587</f>
        <v>772950</v>
      </c>
      <c r="G547" s="6">
        <f>'4'!H587</f>
        <v>300792.58</v>
      </c>
      <c r="H547" s="6">
        <f t="shared" si="8"/>
        <v>38.914881945792096</v>
      </c>
    </row>
    <row r="548" spans="1:8" ht="51.75" customHeight="1" x14ac:dyDescent="0.25">
      <c r="A548" s="15" t="s">
        <v>337</v>
      </c>
      <c r="B548" s="16" t="s">
        <v>43</v>
      </c>
      <c r="C548" s="16" t="s">
        <v>90</v>
      </c>
      <c r="D548" s="16" t="s">
        <v>338</v>
      </c>
      <c r="E548" s="16"/>
      <c r="F548" s="6">
        <f>'4'!G588</f>
        <v>234300</v>
      </c>
      <c r="G548" s="6">
        <f>'4'!H588</f>
        <v>45000</v>
      </c>
      <c r="H548" s="6">
        <f t="shared" si="8"/>
        <v>19.206145966709347</v>
      </c>
    </row>
    <row r="549" spans="1:8" ht="66" customHeight="1" x14ac:dyDescent="0.25">
      <c r="A549" s="15" t="s">
        <v>147</v>
      </c>
      <c r="B549" s="16" t="s">
        <v>43</v>
      </c>
      <c r="C549" s="16" t="s">
        <v>90</v>
      </c>
      <c r="D549" s="16" t="s">
        <v>338</v>
      </c>
      <c r="E549" s="16" t="s">
        <v>148</v>
      </c>
      <c r="F549" s="6">
        <f>'4'!G589</f>
        <v>234300</v>
      </c>
      <c r="G549" s="6">
        <f>'4'!H589</f>
        <v>45000</v>
      </c>
      <c r="H549" s="6">
        <f t="shared" si="8"/>
        <v>19.206145966709347</v>
      </c>
    </row>
    <row r="550" spans="1:8" ht="26.25" customHeight="1" x14ac:dyDescent="0.25">
      <c r="A550" s="15" t="s">
        <v>318</v>
      </c>
      <c r="B550" s="16" t="s">
        <v>43</v>
      </c>
      <c r="C550" s="16" t="s">
        <v>90</v>
      </c>
      <c r="D550" s="16" t="s">
        <v>338</v>
      </c>
      <c r="E550" s="16" t="s">
        <v>319</v>
      </c>
      <c r="F550" s="6">
        <f>'4'!G590</f>
        <v>234300</v>
      </c>
      <c r="G550" s="6">
        <f>'4'!H590</f>
        <v>45000</v>
      </c>
      <c r="H550" s="6">
        <f t="shared" si="8"/>
        <v>19.206145966709347</v>
      </c>
    </row>
    <row r="551" spans="1:8" ht="53.25" customHeight="1" x14ac:dyDescent="0.25">
      <c r="A551" s="15" t="s">
        <v>339</v>
      </c>
      <c r="B551" s="16" t="s">
        <v>43</v>
      </c>
      <c r="C551" s="16" t="s">
        <v>90</v>
      </c>
      <c r="D551" s="16" t="s">
        <v>340</v>
      </c>
      <c r="E551" s="16"/>
      <c r="F551" s="6">
        <f>'4'!G591</f>
        <v>53400</v>
      </c>
      <c r="G551" s="6">
        <f>'4'!H591</f>
        <v>0</v>
      </c>
      <c r="H551" s="6">
        <f t="shared" si="8"/>
        <v>0</v>
      </c>
    </row>
    <row r="552" spans="1:8" ht="66" customHeight="1" x14ac:dyDescent="0.25">
      <c r="A552" s="15" t="s">
        <v>147</v>
      </c>
      <c r="B552" s="16" t="s">
        <v>43</v>
      </c>
      <c r="C552" s="16" t="s">
        <v>90</v>
      </c>
      <c r="D552" s="16" t="s">
        <v>340</v>
      </c>
      <c r="E552" s="16" t="s">
        <v>148</v>
      </c>
      <c r="F552" s="6">
        <f>'4'!G592</f>
        <v>53400</v>
      </c>
      <c r="G552" s="6">
        <f>'4'!H592</f>
        <v>0</v>
      </c>
      <c r="H552" s="6">
        <f t="shared" si="8"/>
        <v>0</v>
      </c>
    </row>
    <row r="553" spans="1:8" ht="40.5" customHeight="1" x14ac:dyDescent="0.25">
      <c r="A553" s="15" t="s">
        <v>318</v>
      </c>
      <c r="B553" s="16" t="s">
        <v>43</v>
      </c>
      <c r="C553" s="16" t="s">
        <v>90</v>
      </c>
      <c r="D553" s="16" t="s">
        <v>340</v>
      </c>
      <c r="E553" s="16" t="s">
        <v>319</v>
      </c>
      <c r="F553" s="6">
        <f>'4'!G593</f>
        <v>53400</v>
      </c>
      <c r="G553" s="6">
        <f>'4'!H593</f>
        <v>0</v>
      </c>
      <c r="H553" s="6">
        <f t="shared" si="8"/>
        <v>0</v>
      </c>
    </row>
    <row r="554" spans="1:8" ht="70.5" customHeight="1" x14ac:dyDescent="0.25">
      <c r="A554" s="15" t="s">
        <v>665</v>
      </c>
      <c r="B554" s="16" t="s">
        <v>43</v>
      </c>
      <c r="C554" s="16" t="s">
        <v>90</v>
      </c>
      <c r="D554" s="16" t="s">
        <v>370</v>
      </c>
      <c r="E554" s="16"/>
      <c r="F554" s="6">
        <f>'4'!G594</f>
        <v>33000</v>
      </c>
      <c r="G554" s="6">
        <f>'4'!H594</f>
        <v>0</v>
      </c>
      <c r="H554" s="6">
        <f t="shared" si="8"/>
        <v>0</v>
      </c>
    </row>
    <row r="555" spans="1:8" ht="158.25" customHeight="1" x14ac:dyDescent="0.25">
      <c r="A555" s="15" t="s">
        <v>666</v>
      </c>
      <c r="B555" s="16" t="s">
        <v>43</v>
      </c>
      <c r="C555" s="16" t="s">
        <v>90</v>
      </c>
      <c r="D555" s="16" t="s">
        <v>371</v>
      </c>
      <c r="E555" s="16"/>
      <c r="F555" s="6">
        <f>'4'!G595</f>
        <v>33000</v>
      </c>
      <c r="G555" s="6">
        <f>'4'!H595</f>
        <v>0</v>
      </c>
      <c r="H555" s="6">
        <f t="shared" si="8"/>
        <v>0</v>
      </c>
    </row>
    <row r="556" spans="1:8" ht="73.5" customHeight="1" x14ac:dyDescent="0.25">
      <c r="A556" s="15" t="s">
        <v>372</v>
      </c>
      <c r="B556" s="16" t="s">
        <v>43</v>
      </c>
      <c r="C556" s="16" t="s">
        <v>90</v>
      </c>
      <c r="D556" s="16" t="s">
        <v>373</v>
      </c>
      <c r="E556" s="16"/>
      <c r="F556" s="6">
        <f>'4'!G596</f>
        <v>33000</v>
      </c>
      <c r="G556" s="6">
        <f>'4'!H596</f>
        <v>0</v>
      </c>
      <c r="H556" s="6">
        <f t="shared" si="8"/>
        <v>0</v>
      </c>
    </row>
    <row r="557" spans="1:8" ht="85.5" customHeight="1" x14ac:dyDescent="0.25">
      <c r="A557" s="15" t="s">
        <v>147</v>
      </c>
      <c r="B557" s="16" t="s">
        <v>43</v>
      </c>
      <c r="C557" s="16" t="s">
        <v>90</v>
      </c>
      <c r="D557" s="16" t="s">
        <v>373</v>
      </c>
      <c r="E557" s="16" t="s">
        <v>148</v>
      </c>
      <c r="F557" s="6">
        <f>'4'!G597</f>
        <v>33000</v>
      </c>
      <c r="G557" s="6">
        <f>'4'!H597</f>
        <v>0</v>
      </c>
      <c r="H557" s="6">
        <f t="shared" si="8"/>
        <v>0</v>
      </c>
    </row>
    <row r="558" spans="1:8" ht="29.25" customHeight="1" x14ac:dyDescent="0.25">
      <c r="A558" s="15" t="s">
        <v>318</v>
      </c>
      <c r="B558" s="16" t="s">
        <v>43</v>
      </c>
      <c r="C558" s="16" t="s">
        <v>90</v>
      </c>
      <c r="D558" s="16" t="s">
        <v>373</v>
      </c>
      <c r="E558" s="16" t="s">
        <v>319</v>
      </c>
      <c r="F558" s="6">
        <f>'4'!G598</f>
        <v>33000</v>
      </c>
      <c r="G558" s="6">
        <f>'4'!H598</f>
        <v>0</v>
      </c>
      <c r="H558" s="6">
        <f t="shared" si="8"/>
        <v>0</v>
      </c>
    </row>
    <row r="559" spans="1:8" ht="51.75" customHeight="1" x14ac:dyDescent="0.25">
      <c r="A559" s="12" t="s">
        <v>189</v>
      </c>
      <c r="B559" s="13" t="s">
        <v>43</v>
      </c>
      <c r="C559" s="13" t="s">
        <v>128</v>
      </c>
      <c r="D559" s="13"/>
      <c r="E559" s="13"/>
      <c r="F559" s="5">
        <f>'4'!G229</f>
        <v>10000</v>
      </c>
      <c r="G559" s="5">
        <f>'4'!H229</f>
        <v>8400</v>
      </c>
      <c r="H559" s="5">
        <f t="shared" si="8"/>
        <v>84</v>
      </c>
    </row>
    <row r="560" spans="1:8" ht="105" customHeight="1" x14ac:dyDescent="0.25">
      <c r="A560" s="15" t="s">
        <v>628</v>
      </c>
      <c r="B560" s="16" t="s">
        <v>43</v>
      </c>
      <c r="C560" s="16" t="s">
        <v>128</v>
      </c>
      <c r="D560" s="16" t="s">
        <v>190</v>
      </c>
      <c r="E560" s="16"/>
      <c r="F560" s="6">
        <f>'4'!G230</f>
        <v>10000</v>
      </c>
      <c r="G560" s="6">
        <f>'4'!H230</f>
        <v>8400</v>
      </c>
      <c r="H560" s="6">
        <f t="shared" si="8"/>
        <v>84</v>
      </c>
    </row>
    <row r="561" spans="1:8" ht="71.25" customHeight="1" x14ac:dyDescent="0.25">
      <c r="A561" s="15" t="s">
        <v>629</v>
      </c>
      <c r="B561" s="16" t="s">
        <v>43</v>
      </c>
      <c r="C561" s="16" t="s">
        <v>128</v>
      </c>
      <c r="D561" s="16" t="s">
        <v>191</v>
      </c>
      <c r="E561" s="16"/>
      <c r="F561" s="6">
        <f>'4'!G231</f>
        <v>10000</v>
      </c>
      <c r="G561" s="6">
        <f>'4'!H231</f>
        <v>8400</v>
      </c>
      <c r="H561" s="6">
        <f t="shared" si="8"/>
        <v>84</v>
      </c>
    </row>
    <row r="562" spans="1:8" ht="68.25" customHeight="1" x14ac:dyDescent="0.25">
      <c r="A562" s="15" t="s">
        <v>192</v>
      </c>
      <c r="B562" s="16" t="s">
        <v>43</v>
      </c>
      <c r="C562" s="16" t="s">
        <v>128</v>
      </c>
      <c r="D562" s="16" t="s">
        <v>193</v>
      </c>
      <c r="E562" s="16"/>
      <c r="F562" s="6">
        <f>'4'!G232</f>
        <v>10000</v>
      </c>
      <c r="G562" s="6">
        <f>'4'!H232</f>
        <v>8400</v>
      </c>
      <c r="H562" s="6">
        <f t="shared" si="8"/>
        <v>84</v>
      </c>
    </row>
    <row r="563" spans="1:8" ht="60" customHeight="1" x14ac:dyDescent="0.25">
      <c r="A563" s="15" t="s">
        <v>29</v>
      </c>
      <c r="B563" s="16" t="s">
        <v>43</v>
      </c>
      <c r="C563" s="16" t="s">
        <v>128</v>
      </c>
      <c r="D563" s="16" t="s">
        <v>193</v>
      </c>
      <c r="E563" s="16" t="s">
        <v>30</v>
      </c>
      <c r="F563" s="6">
        <f>'4'!G233</f>
        <v>10000</v>
      </c>
      <c r="G563" s="6">
        <f>'4'!H233</f>
        <v>8400</v>
      </c>
      <c r="H563" s="6">
        <f t="shared" si="8"/>
        <v>84</v>
      </c>
    </row>
    <row r="564" spans="1:8" ht="70.5" customHeight="1" x14ac:dyDescent="0.25">
      <c r="A564" s="15" t="s">
        <v>31</v>
      </c>
      <c r="B564" s="16" t="s">
        <v>43</v>
      </c>
      <c r="C564" s="16" t="s">
        <v>128</v>
      </c>
      <c r="D564" s="16" t="s">
        <v>193</v>
      </c>
      <c r="E564" s="16" t="s">
        <v>32</v>
      </c>
      <c r="F564" s="6">
        <f>'4'!G234</f>
        <v>10000</v>
      </c>
      <c r="G564" s="6">
        <f>'4'!H234</f>
        <v>8400</v>
      </c>
      <c r="H564" s="6">
        <f t="shared" si="8"/>
        <v>84</v>
      </c>
    </row>
    <row r="565" spans="1:8" ht="34.5" customHeight="1" x14ac:dyDescent="0.25">
      <c r="A565" s="12" t="s">
        <v>194</v>
      </c>
      <c r="B565" s="13" t="s">
        <v>43</v>
      </c>
      <c r="C565" s="13" t="s">
        <v>43</v>
      </c>
      <c r="D565" s="13"/>
      <c r="E565" s="13"/>
      <c r="F565" s="5">
        <f>'4'!G235+'4'!G599</f>
        <v>1075355.49</v>
      </c>
      <c r="G565" s="5">
        <f>'4'!H235+'4'!H599</f>
        <v>0</v>
      </c>
      <c r="H565" s="5">
        <f t="shared" si="8"/>
        <v>0</v>
      </c>
    </row>
    <row r="566" spans="1:8" ht="80.25" customHeight="1" x14ac:dyDescent="0.25">
      <c r="A566" s="15" t="s">
        <v>670</v>
      </c>
      <c r="B566" s="16" t="s">
        <v>43</v>
      </c>
      <c r="C566" s="16" t="s">
        <v>43</v>
      </c>
      <c r="D566" s="16" t="s">
        <v>384</v>
      </c>
      <c r="E566" s="16"/>
      <c r="F566" s="6">
        <f>'4'!G600</f>
        <v>855355.49</v>
      </c>
      <c r="G566" s="6">
        <f>'4'!H600</f>
        <v>0</v>
      </c>
      <c r="H566" s="6">
        <f t="shared" si="8"/>
        <v>0</v>
      </c>
    </row>
    <row r="567" spans="1:8" ht="69" customHeight="1" x14ac:dyDescent="0.25">
      <c r="A567" s="15" t="s">
        <v>671</v>
      </c>
      <c r="B567" s="16" t="s">
        <v>43</v>
      </c>
      <c r="C567" s="16" t="s">
        <v>43</v>
      </c>
      <c r="D567" s="16" t="s">
        <v>385</v>
      </c>
      <c r="E567" s="16"/>
      <c r="F567" s="6">
        <f>'4'!G601</f>
        <v>855355.49</v>
      </c>
      <c r="G567" s="6">
        <f>'4'!H601</f>
        <v>0</v>
      </c>
      <c r="H567" s="6">
        <f t="shared" si="8"/>
        <v>0</v>
      </c>
    </row>
    <row r="568" spans="1:8" ht="75" x14ac:dyDescent="0.25">
      <c r="A568" s="15" t="s">
        <v>672</v>
      </c>
      <c r="B568" s="16" t="s">
        <v>43</v>
      </c>
      <c r="C568" s="16" t="s">
        <v>43</v>
      </c>
      <c r="D568" s="16" t="s">
        <v>386</v>
      </c>
      <c r="E568" s="16"/>
      <c r="F568" s="6">
        <f>'4'!G602</f>
        <v>743000</v>
      </c>
      <c r="G568" s="6">
        <f>'4'!H602</f>
        <v>0</v>
      </c>
      <c r="H568" s="6">
        <f t="shared" si="8"/>
        <v>0</v>
      </c>
    </row>
    <row r="569" spans="1:8" ht="59.25" customHeight="1" x14ac:dyDescent="0.25">
      <c r="A569" s="15" t="s">
        <v>387</v>
      </c>
      <c r="B569" s="16" t="s">
        <v>43</v>
      </c>
      <c r="C569" s="16" t="s">
        <v>43</v>
      </c>
      <c r="D569" s="16" t="s">
        <v>388</v>
      </c>
      <c r="E569" s="16"/>
      <c r="F569" s="6">
        <f>'4'!G603</f>
        <v>50000</v>
      </c>
      <c r="G569" s="6">
        <f>'4'!H603</f>
        <v>0</v>
      </c>
      <c r="H569" s="6">
        <f t="shared" si="8"/>
        <v>0</v>
      </c>
    </row>
    <row r="570" spans="1:8" ht="57.75" customHeight="1" x14ac:dyDescent="0.25">
      <c r="A570" s="15" t="s">
        <v>29</v>
      </c>
      <c r="B570" s="16" t="s">
        <v>43</v>
      </c>
      <c r="C570" s="16" t="s">
        <v>43</v>
      </c>
      <c r="D570" s="16" t="s">
        <v>388</v>
      </c>
      <c r="E570" s="16" t="s">
        <v>30</v>
      </c>
      <c r="F570" s="6">
        <f>'4'!G604</f>
        <v>50000</v>
      </c>
      <c r="G570" s="6">
        <f>'4'!H604</f>
        <v>0</v>
      </c>
      <c r="H570" s="6">
        <f t="shared" si="8"/>
        <v>0</v>
      </c>
    </row>
    <row r="571" spans="1:8" ht="72" customHeight="1" x14ac:dyDescent="0.25">
      <c r="A571" s="15" t="s">
        <v>31</v>
      </c>
      <c r="B571" s="16" t="s">
        <v>43</v>
      </c>
      <c r="C571" s="16" t="s">
        <v>43</v>
      </c>
      <c r="D571" s="16" t="s">
        <v>388</v>
      </c>
      <c r="E571" s="16" t="s">
        <v>32</v>
      </c>
      <c r="F571" s="6">
        <f>'4'!G605</f>
        <v>50000</v>
      </c>
      <c r="G571" s="6">
        <f>'4'!H605</f>
        <v>0</v>
      </c>
      <c r="H571" s="6">
        <f t="shared" si="8"/>
        <v>0</v>
      </c>
    </row>
    <row r="572" spans="1:8" ht="36.75" customHeight="1" x14ac:dyDescent="0.25">
      <c r="A572" s="15" t="s">
        <v>389</v>
      </c>
      <c r="B572" s="16" t="s">
        <v>43</v>
      </c>
      <c r="C572" s="16" t="s">
        <v>43</v>
      </c>
      <c r="D572" s="16" t="s">
        <v>390</v>
      </c>
      <c r="E572" s="16"/>
      <c r="F572" s="6">
        <f>'4'!G606</f>
        <v>30000</v>
      </c>
      <c r="G572" s="6">
        <f>'4'!H606</f>
        <v>0</v>
      </c>
      <c r="H572" s="6">
        <f t="shared" si="8"/>
        <v>0</v>
      </c>
    </row>
    <row r="573" spans="1:8" ht="78.75" customHeight="1" x14ac:dyDescent="0.25">
      <c r="A573" s="15" t="s">
        <v>29</v>
      </c>
      <c r="B573" s="16" t="s">
        <v>43</v>
      </c>
      <c r="C573" s="16" t="s">
        <v>43</v>
      </c>
      <c r="D573" s="16" t="s">
        <v>390</v>
      </c>
      <c r="E573" s="16" t="s">
        <v>30</v>
      </c>
      <c r="F573" s="6">
        <f>'4'!G607</f>
        <v>30000</v>
      </c>
      <c r="G573" s="6">
        <f>'4'!H607</f>
        <v>0</v>
      </c>
      <c r="H573" s="6">
        <f t="shared" si="8"/>
        <v>0</v>
      </c>
    </row>
    <row r="574" spans="1:8" ht="70.5" customHeight="1" x14ac:dyDescent="0.25">
      <c r="A574" s="15" t="s">
        <v>31</v>
      </c>
      <c r="B574" s="16" t="s">
        <v>43</v>
      </c>
      <c r="C574" s="16" t="s">
        <v>43</v>
      </c>
      <c r="D574" s="16" t="s">
        <v>390</v>
      </c>
      <c r="E574" s="16" t="s">
        <v>32</v>
      </c>
      <c r="F574" s="6">
        <f>'4'!G608</f>
        <v>30000</v>
      </c>
      <c r="G574" s="6">
        <f>'4'!H608</f>
        <v>0</v>
      </c>
      <c r="H574" s="6">
        <f t="shared" si="8"/>
        <v>0</v>
      </c>
    </row>
    <row r="575" spans="1:8" ht="56.25" customHeight="1" x14ac:dyDescent="0.25">
      <c r="A575" s="41" t="str">
        <f>'4'!A609</f>
        <v>Резервный фонд Правительства Магаданской области (использование)</v>
      </c>
      <c r="B575" s="16" t="str">
        <f>'4'!C609</f>
        <v>07</v>
      </c>
      <c r="C575" s="16" t="str">
        <f>'4'!D609</f>
        <v>07</v>
      </c>
      <c r="D575" s="16" t="str">
        <f>'4'!E609</f>
        <v>5Л 2 01 17010</v>
      </c>
      <c r="E575" s="16"/>
      <c r="F575" s="37">
        <f>'4'!G609</f>
        <v>663000</v>
      </c>
      <c r="G575" s="37">
        <f>'4'!H609</f>
        <v>0</v>
      </c>
      <c r="H575" s="6">
        <f t="shared" si="8"/>
        <v>0</v>
      </c>
    </row>
    <row r="576" spans="1:8" ht="74.25" customHeight="1" x14ac:dyDescent="0.25">
      <c r="A576" s="15" t="str">
        <f>'4'!A610</f>
        <v>Закупка товаров, работ и услуг для обеспечения государственных (муниципальных) нужд</v>
      </c>
      <c r="B576" s="16" t="str">
        <f>'4'!C610</f>
        <v>07</v>
      </c>
      <c r="C576" s="16" t="str">
        <f>'4'!D610</f>
        <v>07</v>
      </c>
      <c r="D576" s="16" t="str">
        <f>'4'!E610</f>
        <v>5Л 2 01 17010</v>
      </c>
      <c r="E576" s="16" t="str">
        <f>'4'!F610</f>
        <v>200</v>
      </c>
      <c r="F576" s="37">
        <f>'4'!G610</f>
        <v>663000</v>
      </c>
      <c r="G576" s="37">
        <f>'4'!H610</f>
        <v>0</v>
      </c>
      <c r="H576" s="6">
        <f t="shared" si="8"/>
        <v>0</v>
      </c>
    </row>
    <row r="577" spans="1:8" ht="69" customHeight="1" x14ac:dyDescent="0.25">
      <c r="A577" s="15" t="str">
        <f>'4'!A611</f>
        <v>Иные закупки товаров, работ и услуг для обеспечения государственных (муниципальных) нужд</v>
      </c>
      <c r="B577" s="16" t="str">
        <f>'4'!C611</f>
        <v>07</v>
      </c>
      <c r="C577" s="16" t="str">
        <f>'4'!D611</f>
        <v>07</v>
      </c>
      <c r="D577" s="16" t="str">
        <f>'4'!E611</f>
        <v>5Л 2 01 17010</v>
      </c>
      <c r="E577" s="16" t="str">
        <f>'4'!F611</f>
        <v>240</v>
      </c>
      <c r="F577" s="37">
        <f>'4'!G611</f>
        <v>663000</v>
      </c>
      <c r="G577" s="37">
        <f>'4'!H611</f>
        <v>0</v>
      </c>
      <c r="H577" s="6">
        <f t="shared" si="8"/>
        <v>0</v>
      </c>
    </row>
    <row r="578" spans="1:8" ht="108" customHeight="1" x14ac:dyDescent="0.25">
      <c r="A578" s="15" t="s">
        <v>673</v>
      </c>
      <c r="B578" s="16" t="s">
        <v>43</v>
      </c>
      <c r="C578" s="16" t="s">
        <v>43</v>
      </c>
      <c r="D578" s="16" t="s">
        <v>391</v>
      </c>
      <c r="E578" s="16"/>
      <c r="F578" s="6">
        <f>'4'!G612</f>
        <v>112355.49</v>
      </c>
      <c r="G578" s="6">
        <f>'4'!H612</f>
        <v>0</v>
      </c>
      <c r="H578" s="6">
        <f t="shared" si="8"/>
        <v>0</v>
      </c>
    </row>
    <row r="579" spans="1:8" ht="18.75" x14ac:dyDescent="0.25">
      <c r="A579" s="15" t="s">
        <v>392</v>
      </c>
      <c r="B579" s="16" t="s">
        <v>43</v>
      </c>
      <c r="C579" s="16" t="s">
        <v>43</v>
      </c>
      <c r="D579" s="16" t="s">
        <v>393</v>
      </c>
      <c r="E579" s="16"/>
      <c r="F579" s="6">
        <f>'4'!G613</f>
        <v>112355.49</v>
      </c>
      <c r="G579" s="6">
        <f>'4'!H613</f>
        <v>0</v>
      </c>
      <c r="H579" s="6">
        <f t="shared" si="8"/>
        <v>0</v>
      </c>
    </row>
    <row r="580" spans="1:8" ht="60.75" customHeight="1" x14ac:dyDescent="0.25">
      <c r="A580" s="15" t="s">
        <v>29</v>
      </c>
      <c r="B580" s="16" t="s">
        <v>43</v>
      </c>
      <c r="C580" s="16" t="s">
        <v>43</v>
      </c>
      <c r="D580" s="16" t="s">
        <v>393</v>
      </c>
      <c r="E580" s="16" t="s">
        <v>30</v>
      </c>
      <c r="F580" s="6">
        <f>'4'!G614</f>
        <v>112355.49</v>
      </c>
      <c r="G580" s="6">
        <f>'4'!H614</f>
        <v>0</v>
      </c>
      <c r="H580" s="6">
        <f t="shared" si="8"/>
        <v>0</v>
      </c>
    </row>
    <row r="581" spans="1:8" ht="74.25" customHeight="1" x14ac:dyDescent="0.25">
      <c r="A581" s="15" t="s">
        <v>31</v>
      </c>
      <c r="B581" s="16" t="s">
        <v>43</v>
      </c>
      <c r="C581" s="16" t="s">
        <v>43</v>
      </c>
      <c r="D581" s="16" t="s">
        <v>393</v>
      </c>
      <c r="E581" s="16" t="s">
        <v>32</v>
      </c>
      <c r="F581" s="6">
        <f>'4'!G615</f>
        <v>112355.49</v>
      </c>
      <c r="G581" s="6">
        <f>'4'!H615</f>
        <v>0</v>
      </c>
      <c r="H581" s="6">
        <f t="shared" si="8"/>
        <v>0</v>
      </c>
    </row>
    <row r="582" spans="1:8" ht="99" customHeight="1" x14ac:dyDescent="0.25">
      <c r="A582" s="15" t="s">
        <v>610</v>
      </c>
      <c r="B582" s="16" t="s">
        <v>43</v>
      </c>
      <c r="C582" s="16" t="s">
        <v>43</v>
      </c>
      <c r="D582" s="16" t="s">
        <v>111</v>
      </c>
      <c r="E582" s="16"/>
      <c r="F582" s="6">
        <f>'4'!G236</f>
        <v>220000</v>
      </c>
      <c r="G582" s="6">
        <f>'4'!H236</f>
        <v>0</v>
      </c>
      <c r="H582" s="6">
        <f t="shared" si="8"/>
        <v>0</v>
      </c>
    </row>
    <row r="583" spans="1:8" ht="143.25" customHeight="1" x14ac:dyDescent="0.25">
      <c r="A583" s="15" t="s">
        <v>630</v>
      </c>
      <c r="B583" s="16" t="s">
        <v>43</v>
      </c>
      <c r="C583" s="16" t="s">
        <v>43</v>
      </c>
      <c r="D583" s="16" t="s">
        <v>195</v>
      </c>
      <c r="E583" s="16"/>
      <c r="F583" s="6">
        <f>'4'!G237</f>
        <v>220000</v>
      </c>
      <c r="G583" s="6">
        <f>'4'!H237</f>
        <v>0</v>
      </c>
      <c r="H583" s="6">
        <f t="shared" si="8"/>
        <v>0</v>
      </c>
    </row>
    <row r="584" spans="1:8" ht="31.5" customHeight="1" x14ac:dyDescent="0.25">
      <c r="A584" s="15" t="s">
        <v>631</v>
      </c>
      <c r="B584" s="16" t="s">
        <v>43</v>
      </c>
      <c r="C584" s="16" t="s">
        <v>43</v>
      </c>
      <c r="D584" s="16" t="s">
        <v>196</v>
      </c>
      <c r="E584" s="16"/>
      <c r="F584" s="6">
        <f>'4'!G238</f>
        <v>100000</v>
      </c>
      <c r="G584" s="6">
        <f>'4'!H238</f>
        <v>0</v>
      </c>
      <c r="H584" s="6">
        <f t="shared" si="8"/>
        <v>0</v>
      </c>
    </row>
    <row r="585" spans="1:8" ht="47.25" customHeight="1" x14ac:dyDescent="0.25">
      <c r="A585" s="15" t="s">
        <v>197</v>
      </c>
      <c r="B585" s="16" t="s">
        <v>43</v>
      </c>
      <c r="C585" s="16" t="s">
        <v>43</v>
      </c>
      <c r="D585" s="16" t="s">
        <v>196</v>
      </c>
      <c r="E585" s="16" t="s">
        <v>198</v>
      </c>
      <c r="F585" s="6">
        <f>'4'!G239</f>
        <v>100000</v>
      </c>
      <c r="G585" s="6">
        <f>'4'!H239</f>
        <v>0</v>
      </c>
      <c r="H585" s="6">
        <f t="shared" ref="H585:H648" si="9">G585/F585*100</f>
        <v>0</v>
      </c>
    </row>
    <row r="586" spans="1:8" ht="54.75" customHeight="1" x14ac:dyDescent="0.25">
      <c r="A586" s="15" t="s">
        <v>199</v>
      </c>
      <c r="B586" s="16" t="s">
        <v>43</v>
      </c>
      <c r="C586" s="16" t="s">
        <v>43</v>
      </c>
      <c r="D586" s="16" t="s">
        <v>196</v>
      </c>
      <c r="E586" s="16" t="s">
        <v>200</v>
      </c>
      <c r="F586" s="6">
        <f>'4'!G240</f>
        <v>100000</v>
      </c>
      <c r="G586" s="6">
        <f>'4'!H240</f>
        <v>0</v>
      </c>
      <c r="H586" s="6">
        <f t="shared" si="9"/>
        <v>0</v>
      </c>
    </row>
    <row r="587" spans="1:8" ht="69" customHeight="1" x14ac:dyDescent="0.25">
      <c r="A587" s="15" t="s">
        <v>201</v>
      </c>
      <c r="B587" s="16" t="s">
        <v>43</v>
      </c>
      <c r="C587" s="16" t="s">
        <v>43</v>
      </c>
      <c r="D587" s="16" t="s">
        <v>202</v>
      </c>
      <c r="E587" s="16"/>
      <c r="F587" s="6">
        <f>'4'!G241</f>
        <v>60000</v>
      </c>
      <c r="G587" s="6">
        <f>'4'!H241</f>
        <v>0</v>
      </c>
      <c r="H587" s="6">
        <f t="shared" si="9"/>
        <v>0</v>
      </c>
    </row>
    <row r="588" spans="1:8" ht="70.5" customHeight="1" x14ac:dyDescent="0.25">
      <c r="A588" s="15" t="s">
        <v>29</v>
      </c>
      <c r="B588" s="16" t="s">
        <v>43</v>
      </c>
      <c r="C588" s="16" t="s">
        <v>43</v>
      </c>
      <c r="D588" s="16" t="s">
        <v>202</v>
      </c>
      <c r="E588" s="16" t="s">
        <v>30</v>
      </c>
      <c r="F588" s="6">
        <f>'4'!G242</f>
        <v>60000</v>
      </c>
      <c r="G588" s="6">
        <f>'4'!H242</f>
        <v>0</v>
      </c>
      <c r="H588" s="6">
        <f t="shared" si="9"/>
        <v>0</v>
      </c>
    </row>
    <row r="589" spans="1:8" ht="70.5" customHeight="1" x14ac:dyDescent="0.25">
      <c r="A589" s="15" t="s">
        <v>31</v>
      </c>
      <c r="B589" s="16" t="s">
        <v>43</v>
      </c>
      <c r="C589" s="16" t="s">
        <v>43</v>
      </c>
      <c r="D589" s="16" t="s">
        <v>202</v>
      </c>
      <c r="E589" s="16" t="s">
        <v>32</v>
      </c>
      <c r="F589" s="6">
        <f>'4'!G243</f>
        <v>60000</v>
      </c>
      <c r="G589" s="6">
        <f>'4'!H243</f>
        <v>0</v>
      </c>
      <c r="H589" s="6">
        <f t="shared" si="9"/>
        <v>0</v>
      </c>
    </row>
    <row r="590" spans="1:8" ht="39" customHeight="1" x14ac:dyDescent="0.25">
      <c r="A590" s="15" t="s">
        <v>632</v>
      </c>
      <c r="B590" s="16" t="s">
        <v>43</v>
      </c>
      <c r="C590" s="16" t="s">
        <v>43</v>
      </c>
      <c r="D590" s="16" t="s">
        <v>203</v>
      </c>
      <c r="E590" s="16"/>
      <c r="F590" s="6">
        <f>'4'!G244</f>
        <v>60000</v>
      </c>
      <c r="G590" s="6">
        <f>'4'!H244</f>
        <v>0</v>
      </c>
      <c r="H590" s="6">
        <f t="shared" si="9"/>
        <v>0</v>
      </c>
    </row>
    <row r="591" spans="1:8" ht="49.5" customHeight="1" x14ac:dyDescent="0.25">
      <c r="A591" s="15" t="s">
        <v>197</v>
      </c>
      <c r="B591" s="16" t="s">
        <v>43</v>
      </c>
      <c r="C591" s="16" t="s">
        <v>43</v>
      </c>
      <c r="D591" s="16" t="s">
        <v>203</v>
      </c>
      <c r="E591" s="16" t="s">
        <v>198</v>
      </c>
      <c r="F591" s="6">
        <f>'4'!G245</f>
        <v>60000</v>
      </c>
      <c r="G591" s="6">
        <f>'4'!H245</f>
        <v>0</v>
      </c>
      <c r="H591" s="6">
        <f t="shared" si="9"/>
        <v>0</v>
      </c>
    </row>
    <row r="592" spans="1:8" ht="70.5" customHeight="1" x14ac:dyDescent="0.25">
      <c r="A592" s="15" t="s">
        <v>199</v>
      </c>
      <c r="B592" s="16" t="s">
        <v>43</v>
      </c>
      <c r="C592" s="16" t="s">
        <v>43</v>
      </c>
      <c r="D592" s="16" t="s">
        <v>203</v>
      </c>
      <c r="E592" s="16" t="s">
        <v>200</v>
      </c>
      <c r="F592" s="6">
        <f>'4'!G246</f>
        <v>60000</v>
      </c>
      <c r="G592" s="6">
        <f>'4'!H246</f>
        <v>0</v>
      </c>
      <c r="H592" s="6">
        <f t="shared" si="9"/>
        <v>0</v>
      </c>
    </row>
    <row r="593" spans="1:8" ht="45.75" customHeight="1" x14ac:dyDescent="0.25">
      <c r="A593" s="12" t="s">
        <v>204</v>
      </c>
      <c r="B593" s="13" t="s">
        <v>43</v>
      </c>
      <c r="C593" s="13" t="s">
        <v>135</v>
      </c>
      <c r="D593" s="13"/>
      <c r="E593" s="13"/>
      <c r="F593" s="5">
        <f>'4'!G881+'4'!G616+'4'!G247</f>
        <v>76586427.039999992</v>
      </c>
      <c r="G593" s="5">
        <f>'4'!H881+'4'!H616+'4'!H247</f>
        <v>14743034.700000001</v>
      </c>
      <c r="H593" s="5">
        <f t="shared" si="9"/>
        <v>19.250192586083074</v>
      </c>
    </row>
    <row r="594" spans="1:8" ht="92.25" customHeight="1" x14ac:dyDescent="0.25">
      <c r="A594" s="15" t="s">
        <v>647</v>
      </c>
      <c r="B594" s="16" t="s">
        <v>43</v>
      </c>
      <c r="C594" s="16" t="s">
        <v>135</v>
      </c>
      <c r="D594" s="16" t="s">
        <v>313</v>
      </c>
      <c r="E594" s="16"/>
      <c r="F594" s="6">
        <f>'4'!G617+'4'!G882</f>
        <v>9842709.5700000003</v>
      </c>
      <c r="G594" s="6">
        <f>'4'!H617</f>
        <v>590119</v>
      </c>
      <c r="H594" s="6">
        <f t="shared" si="9"/>
        <v>5.9954933730712527</v>
      </c>
    </row>
    <row r="595" spans="1:8" ht="82.5" customHeight="1" x14ac:dyDescent="0.25">
      <c r="A595" s="15" t="s">
        <v>654</v>
      </c>
      <c r="B595" s="16" t="s">
        <v>43</v>
      </c>
      <c r="C595" s="16" t="s">
        <v>135</v>
      </c>
      <c r="D595" s="16" t="s">
        <v>342</v>
      </c>
      <c r="E595" s="16"/>
      <c r="F595" s="6">
        <f>'4'!G618</f>
        <v>243000</v>
      </c>
      <c r="G595" s="6">
        <f>'4'!H618</f>
        <v>180000</v>
      </c>
      <c r="H595" s="6">
        <f t="shared" si="9"/>
        <v>74.074074074074076</v>
      </c>
    </row>
    <row r="596" spans="1:8" ht="49.5" customHeight="1" x14ac:dyDescent="0.25">
      <c r="A596" s="15" t="s">
        <v>655</v>
      </c>
      <c r="B596" s="16" t="s">
        <v>43</v>
      </c>
      <c r="C596" s="16" t="s">
        <v>135</v>
      </c>
      <c r="D596" s="16" t="s">
        <v>343</v>
      </c>
      <c r="E596" s="16"/>
      <c r="F596" s="6">
        <f>'4'!G619</f>
        <v>60000</v>
      </c>
      <c r="G596" s="6">
        <f>'4'!H619</f>
        <v>60000</v>
      </c>
      <c r="H596" s="6">
        <f t="shared" si="9"/>
        <v>100</v>
      </c>
    </row>
    <row r="597" spans="1:8" ht="54.75" customHeight="1" x14ac:dyDescent="0.25">
      <c r="A597" s="15" t="s">
        <v>394</v>
      </c>
      <c r="B597" s="16" t="s">
        <v>43</v>
      </c>
      <c r="C597" s="16" t="s">
        <v>135</v>
      </c>
      <c r="D597" s="16" t="s">
        <v>395</v>
      </c>
      <c r="E597" s="16"/>
      <c r="F597" s="6">
        <f>'4'!G620</f>
        <v>60000</v>
      </c>
      <c r="G597" s="6">
        <f>'4'!H620</f>
        <v>60000</v>
      </c>
      <c r="H597" s="6">
        <f t="shared" si="9"/>
        <v>100</v>
      </c>
    </row>
    <row r="598" spans="1:8" ht="54.75" customHeight="1" x14ac:dyDescent="0.25">
      <c r="A598" s="15" t="s">
        <v>29</v>
      </c>
      <c r="B598" s="16" t="s">
        <v>43</v>
      </c>
      <c r="C598" s="16" t="s">
        <v>135</v>
      </c>
      <c r="D598" s="16" t="s">
        <v>395</v>
      </c>
      <c r="E598" s="16" t="s">
        <v>30</v>
      </c>
      <c r="F598" s="6">
        <f>'4'!G621</f>
        <v>60000</v>
      </c>
      <c r="G598" s="6">
        <f>'4'!H621</f>
        <v>60000</v>
      </c>
      <c r="H598" s="6">
        <f t="shared" si="9"/>
        <v>100</v>
      </c>
    </row>
    <row r="599" spans="1:8" ht="73.5" customHeight="1" x14ac:dyDescent="0.25">
      <c r="A599" s="15" t="s">
        <v>31</v>
      </c>
      <c r="B599" s="16" t="s">
        <v>43</v>
      </c>
      <c r="C599" s="16" t="s">
        <v>135</v>
      </c>
      <c r="D599" s="16" t="s">
        <v>395</v>
      </c>
      <c r="E599" s="16" t="s">
        <v>32</v>
      </c>
      <c r="F599" s="6">
        <f>'4'!G622</f>
        <v>60000</v>
      </c>
      <c r="G599" s="6">
        <f>'4'!H622</f>
        <v>60000</v>
      </c>
      <c r="H599" s="6">
        <f t="shared" si="9"/>
        <v>100</v>
      </c>
    </row>
    <row r="600" spans="1:8" ht="73.5" customHeight="1" x14ac:dyDescent="0.25">
      <c r="A600" s="15" t="str">
        <f>'4'!A623</f>
        <v>Основное мероприятие «Повышение профессионального уровня работников образовательных организаций»</v>
      </c>
      <c r="B600" s="16" t="str">
        <f>'4'!C623</f>
        <v>07</v>
      </c>
      <c r="C600" s="16" t="str">
        <f>'4'!D623</f>
        <v>09</v>
      </c>
      <c r="D600" s="16" t="str">
        <f>'4'!E623</f>
        <v>5Ф 1 02 00000</v>
      </c>
      <c r="E600" s="16"/>
      <c r="F600" s="6">
        <f>'4'!G623</f>
        <v>90000</v>
      </c>
      <c r="G600" s="6">
        <f>'4'!H623</f>
        <v>90000</v>
      </c>
      <c r="H600" s="6">
        <f t="shared" si="9"/>
        <v>100</v>
      </c>
    </row>
    <row r="601" spans="1:8" ht="79.5" customHeight="1" x14ac:dyDescent="0.25">
      <c r="A601" s="15" t="str">
        <f>'4'!A624</f>
        <v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v>
      </c>
      <c r="B601" s="16" t="str">
        <f>'4'!C624</f>
        <v>07</v>
      </c>
      <c r="C601" s="16" t="str">
        <f>'4'!D624</f>
        <v>09</v>
      </c>
      <c r="D601" s="16" t="str">
        <f>'4'!E624</f>
        <v>5Ф 1 02 01060</v>
      </c>
      <c r="E601" s="16"/>
      <c r="F601" s="6">
        <f>'4'!G624</f>
        <v>90000</v>
      </c>
      <c r="G601" s="6">
        <f>'4'!H624</f>
        <v>90000</v>
      </c>
      <c r="H601" s="6">
        <f t="shared" si="9"/>
        <v>100</v>
      </c>
    </row>
    <row r="602" spans="1:8" ht="48" customHeight="1" x14ac:dyDescent="0.25">
      <c r="A602" s="15" t="str">
        <f>'4'!A625</f>
        <v>Закупка товаров, работ и услуг для обеспечения государственных (муниципальных) нужд</v>
      </c>
      <c r="B602" s="16" t="str">
        <f>'4'!C625</f>
        <v>07</v>
      </c>
      <c r="C602" s="16" t="str">
        <f>'4'!D625</f>
        <v>09</v>
      </c>
      <c r="D602" s="16" t="str">
        <f>'4'!E625</f>
        <v>5Ф 1 02 01060</v>
      </c>
      <c r="E602" s="16" t="str">
        <f>'4'!F625</f>
        <v>200</v>
      </c>
      <c r="F602" s="6">
        <f>'4'!G625</f>
        <v>90000</v>
      </c>
      <c r="G602" s="6">
        <f>'4'!H625</f>
        <v>90000</v>
      </c>
      <c r="H602" s="6">
        <f t="shared" si="9"/>
        <v>100</v>
      </c>
    </row>
    <row r="603" spans="1:8" ht="79.5" customHeight="1" x14ac:dyDescent="0.25">
      <c r="A603" s="15" t="str">
        <f>'4'!A626</f>
        <v>Иные закупки товаров, работ и услуг для обеспечения государственных (муниципальных) нужд</v>
      </c>
      <c r="B603" s="16" t="str">
        <f>'4'!C626</f>
        <v>07</v>
      </c>
      <c r="C603" s="16" t="str">
        <f>'4'!D626</f>
        <v>09</v>
      </c>
      <c r="D603" s="16" t="str">
        <f>'4'!E626</f>
        <v>5Ф 1 02 01060</v>
      </c>
      <c r="E603" s="16" t="str">
        <f>'4'!F626</f>
        <v>240</v>
      </c>
      <c r="F603" s="6">
        <f>'4'!G626</f>
        <v>90000</v>
      </c>
      <c r="G603" s="6">
        <f>'4'!H626</f>
        <v>90000</v>
      </c>
      <c r="H603" s="6">
        <f t="shared" si="9"/>
        <v>100</v>
      </c>
    </row>
    <row r="604" spans="1:8" ht="51" customHeight="1" x14ac:dyDescent="0.25">
      <c r="A604" s="15" t="s">
        <v>675</v>
      </c>
      <c r="B604" s="16" t="s">
        <v>43</v>
      </c>
      <c r="C604" s="16" t="s">
        <v>135</v>
      </c>
      <c r="D604" s="16" t="s">
        <v>396</v>
      </c>
      <c r="E604" s="16"/>
      <c r="F604" s="6">
        <f>'4'!G627</f>
        <v>93000</v>
      </c>
      <c r="G604" s="6">
        <f>'4'!H627</f>
        <v>30000</v>
      </c>
      <c r="H604" s="6">
        <f t="shared" si="9"/>
        <v>32.258064516129032</v>
      </c>
    </row>
    <row r="605" spans="1:8" ht="51.75" customHeight="1" x14ac:dyDescent="0.25">
      <c r="A605" s="15" t="str">
        <f>'4'!A628</f>
        <v>Развитие системы поддержки талантливых детей</v>
      </c>
      <c r="B605" s="16" t="str">
        <f>'4'!C628</f>
        <v>07</v>
      </c>
      <c r="C605" s="16" t="str">
        <f>'4'!D628</f>
        <v>09</v>
      </c>
      <c r="D605" s="16" t="str">
        <f>'4'!E628</f>
        <v>5Ф 1 03 01070</v>
      </c>
      <c r="E605" s="16"/>
      <c r="F605" s="6">
        <f>'4'!G628</f>
        <v>30000</v>
      </c>
      <c r="G605" s="6">
        <f>'4'!H628</f>
        <v>30000</v>
      </c>
      <c r="H605" s="6">
        <f t="shared" si="9"/>
        <v>100</v>
      </c>
    </row>
    <row r="606" spans="1:8" ht="72" customHeight="1" x14ac:dyDescent="0.25">
      <c r="A606" s="15" t="str">
        <f>'4'!A629</f>
        <v>Предоставление субсидий бюджетным, автономным учреждениям и иным некоммерческим организациям</v>
      </c>
      <c r="B606" s="16" t="str">
        <f>'4'!C629</f>
        <v>07</v>
      </c>
      <c r="C606" s="16" t="str">
        <f>'4'!D629</f>
        <v>09</v>
      </c>
      <c r="D606" s="16" t="str">
        <f>'4'!E629</f>
        <v>5Ф 1 03 01070</v>
      </c>
      <c r="E606" s="16" t="str">
        <f>'4'!F629</f>
        <v>600</v>
      </c>
      <c r="F606" s="6">
        <f>'4'!G629</f>
        <v>30000</v>
      </c>
      <c r="G606" s="6">
        <f>'4'!H629</f>
        <v>30000</v>
      </c>
      <c r="H606" s="6">
        <f t="shared" si="9"/>
        <v>100</v>
      </c>
    </row>
    <row r="607" spans="1:8" ht="42" customHeight="1" x14ac:dyDescent="0.25">
      <c r="A607" s="15" t="str">
        <f>'4'!A630</f>
        <v>Субсидии бюджетным учреждениям</v>
      </c>
      <c r="B607" s="16" t="str">
        <f>'4'!C630</f>
        <v>07</v>
      </c>
      <c r="C607" s="16" t="str">
        <f>'4'!D630</f>
        <v>09</v>
      </c>
      <c r="D607" s="16" t="str">
        <f>'4'!E630</f>
        <v>5Ф 1 03 01070</v>
      </c>
      <c r="E607" s="16" t="str">
        <f>'4'!F630</f>
        <v>610</v>
      </c>
      <c r="F607" s="6">
        <f>'4'!G630</f>
        <v>30000</v>
      </c>
      <c r="G607" s="6">
        <f>'4'!H630</f>
        <v>30000</v>
      </c>
      <c r="H607" s="6">
        <f t="shared" si="9"/>
        <v>100</v>
      </c>
    </row>
    <row r="608" spans="1:8" ht="83.25" customHeight="1" x14ac:dyDescent="0.25">
      <c r="A608" s="15" t="s">
        <v>397</v>
      </c>
      <c r="B608" s="16" t="s">
        <v>43</v>
      </c>
      <c r="C608" s="16" t="s">
        <v>135</v>
      </c>
      <c r="D608" s="16" t="s">
        <v>398</v>
      </c>
      <c r="E608" s="16"/>
      <c r="F608" s="6">
        <f>'4'!G631</f>
        <v>63000</v>
      </c>
      <c r="G608" s="6">
        <f>'4'!H631</f>
        <v>0</v>
      </c>
      <c r="H608" s="6">
        <f t="shared" si="9"/>
        <v>0</v>
      </c>
    </row>
    <row r="609" spans="1:8" ht="79.5" customHeight="1" x14ac:dyDescent="0.25">
      <c r="A609" s="15" t="s">
        <v>147</v>
      </c>
      <c r="B609" s="16" t="s">
        <v>43</v>
      </c>
      <c r="C609" s="16" t="s">
        <v>135</v>
      </c>
      <c r="D609" s="16" t="s">
        <v>398</v>
      </c>
      <c r="E609" s="16" t="s">
        <v>148</v>
      </c>
      <c r="F609" s="6">
        <f>'4'!G632</f>
        <v>63000</v>
      </c>
      <c r="G609" s="6">
        <f>'4'!H632</f>
        <v>0</v>
      </c>
      <c r="H609" s="6">
        <f t="shared" si="9"/>
        <v>0</v>
      </c>
    </row>
    <row r="610" spans="1:8" ht="45.75" customHeight="1" x14ac:dyDescent="0.25">
      <c r="A610" s="15" t="s">
        <v>318</v>
      </c>
      <c r="B610" s="16" t="s">
        <v>43</v>
      </c>
      <c r="C610" s="16" t="s">
        <v>135</v>
      </c>
      <c r="D610" s="16" t="s">
        <v>398</v>
      </c>
      <c r="E610" s="16" t="s">
        <v>319</v>
      </c>
      <c r="F610" s="6">
        <f>'4'!G633</f>
        <v>63000</v>
      </c>
      <c r="G610" s="6">
        <f>'4'!H633</f>
        <v>0</v>
      </c>
      <c r="H610" s="6">
        <f t="shared" si="9"/>
        <v>0</v>
      </c>
    </row>
    <row r="611" spans="1:8" ht="97.5" customHeight="1" x14ac:dyDescent="0.25">
      <c r="A611" s="15" t="s">
        <v>668</v>
      </c>
      <c r="B611" s="16" t="s">
        <v>43</v>
      </c>
      <c r="C611" s="16" t="s">
        <v>135</v>
      </c>
      <c r="D611" s="16" t="s">
        <v>375</v>
      </c>
      <c r="E611" s="16"/>
      <c r="F611" s="6">
        <f>'4'!G634</f>
        <v>18000</v>
      </c>
      <c r="G611" s="6">
        <f>'4'!H634</f>
        <v>0</v>
      </c>
      <c r="H611" s="6">
        <f t="shared" si="9"/>
        <v>0</v>
      </c>
    </row>
    <row r="612" spans="1:8" ht="78.75" customHeight="1" x14ac:dyDescent="0.25">
      <c r="A612" s="15" t="s">
        <v>676</v>
      </c>
      <c r="B612" s="16" t="s">
        <v>43</v>
      </c>
      <c r="C612" s="16" t="s">
        <v>135</v>
      </c>
      <c r="D612" s="16" t="s">
        <v>399</v>
      </c>
      <c r="E612" s="16"/>
      <c r="F612" s="6">
        <f>'4'!G635</f>
        <v>18000</v>
      </c>
      <c r="G612" s="6">
        <f>'4'!H635</f>
        <v>0</v>
      </c>
      <c r="H612" s="6">
        <f t="shared" si="9"/>
        <v>0</v>
      </c>
    </row>
    <row r="613" spans="1:8" ht="76.5" customHeight="1" x14ac:dyDescent="0.25">
      <c r="A613" s="15" t="s">
        <v>397</v>
      </c>
      <c r="B613" s="16" t="s">
        <v>43</v>
      </c>
      <c r="C613" s="16" t="s">
        <v>135</v>
      </c>
      <c r="D613" s="16" t="s">
        <v>400</v>
      </c>
      <c r="E613" s="16"/>
      <c r="F613" s="6">
        <f>'4'!G636</f>
        <v>18000</v>
      </c>
      <c r="G613" s="6">
        <f>'4'!H636</f>
        <v>0</v>
      </c>
      <c r="H613" s="6">
        <f t="shared" si="9"/>
        <v>0</v>
      </c>
    </row>
    <row r="614" spans="1:8" ht="74.25" customHeight="1" x14ac:dyDescent="0.25">
      <c r="A614" s="15" t="s">
        <v>147</v>
      </c>
      <c r="B614" s="16" t="s">
        <v>43</v>
      </c>
      <c r="C614" s="16" t="s">
        <v>135</v>
      </c>
      <c r="D614" s="16" t="s">
        <v>400</v>
      </c>
      <c r="E614" s="16" t="s">
        <v>148</v>
      </c>
      <c r="F614" s="6">
        <f>'4'!G637</f>
        <v>18000</v>
      </c>
      <c r="G614" s="6">
        <f>'4'!H637</f>
        <v>0</v>
      </c>
      <c r="H614" s="6">
        <f t="shared" si="9"/>
        <v>0</v>
      </c>
    </row>
    <row r="615" spans="1:8" ht="30.75" customHeight="1" x14ac:dyDescent="0.25">
      <c r="A615" s="15" t="s">
        <v>318</v>
      </c>
      <c r="B615" s="16" t="s">
        <v>43</v>
      </c>
      <c r="C615" s="16" t="s">
        <v>135</v>
      </c>
      <c r="D615" s="16" t="s">
        <v>400</v>
      </c>
      <c r="E615" s="16" t="s">
        <v>319</v>
      </c>
      <c r="F615" s="6">
        <f>'4'!G638</f>
        <v>18000</v>
      </c>
      <c r="G615" s="6">
        <f>'4'!H638</f>
        <v>0</v>
      </c>
      <c r="H615" s="6">
        <f t="shared" si="9"/>
        <v>0</v>
      </c>
    </row>
    <row r="616" spans="1:8" ht="33" customHeight="1" x14ac:dyDescent="0.25">
      <c r="A616" s="15" t="s">
        <v>677</v>
      </c>
      <c r="B616" s="16" t="s">
        <v>43</v>
      </c>
      <c r="C616" s="16" t="s">
        <v>135</v>
      </c>
      <c r="D616" s="16" t="s">
        <v>401</v>
      </c>
      <c r="E616" s="16"/>
      <c r="F616" s="6">
        <f>'4'!G639</f>
        <v>868600</v>
      </c>
      <c r="G616" s="6">
        <f>'4'!H639</f>
        <v>392269</v>
      </c>
      <c r="H616" s="6">
        <f t="shared" si="9"/>
        <v>45.161063780796681</v>
      </c>
    </row>
    <row r="617" spans="1:8" ht="51.75" customHeight="1" x14ac:dyDescent="0.25">
      <c r="A617" s="15" t="s">
        <v>678</v>
      </c>
      <c r="B617" s="16" t="s">
        <v>43</v>
      </c>
      <c r="C617" s="16" t="s">
        <v>135</v>
      </c>
      <c r="D617" s="16" t="s">
        <v>402</v>
      </c>
      <c r="E617" s="16"/>
      <c r="F617" s="6">
        <f>'4'!G640</f>
        <v>868600</v>
      </c>
      <c r="G617" s="6">
        <f>'4'!H640</f>
        <v>392269</v>
      </c>
      <c r="H617" s="6">
        <f t="shared" si="9"/>
        <v>45.161063780796681</v>
      </c>
    </row>
    <row r="618" spans="1:8" ht="36.75" customHeight="1" x14ac:dyDescent="0.25">
      <c r="A618" s="15" t="s">
        <v>403</v>
      </c>
      <c r="B618" s="16" t="s">
        <v>43</v>
      </c>
      <c r="C618" s="16" t="s">
        <v>135</v>
      </c>
      <c r="D618" s="16" t="s">
        <v>404</v>
      </c>
      <c r="E618" s="16"/>
      <c r="F618" s="6">
        <f>'4'!G641</f>
        <v>868600</v>
      </c>
      <c r="G618" s="6">
        <f>'4'!H641</f>
        <v>392269</v>
      </c>
      <c r="H618" s="6">
        <f t="shared" si="9"/>
        <v>45.161063780796681</v>
      </c>
    </row>
    <row r="619" spans="1:8" ht="69" customHeight="1" x14ac:dyDescent="0.25">
      <c r="A619" s="15" t="s">
        <v>147</v>
      </c>
      <c r="B619" s="16" t="s">
        <v>43</v>
      </c>
      <c r="C619" s="16" t="s">
        <v>135</v>
      </c>
      <c r="D619" s="16" t="s">
        <v>404</v>
      </c>
      <c r="E619" s="16" t="s">
        <v>148</v>
      </c>
      <c r="F619" s="6">
        <f>'4'!G642</f>
        <v>868600</v>
      </c>
      <c r="G619" s="6">
        <f>'4'!H642</f>
        <v>392269</v>
      </c>
      <c r="H619" s="6">
        <f t="shared" si="9"/>
        <v>45.161063780796681</v>
      </c>
    </row>
    <row r="620" spans="1:8" ht="29.25" customHeight="1" x14ac:dyDescent="0.25">
      <c r="A620" s="15" t="s">
        <v>318</v>
      </c>
      <c r="B620" s="16" t="s">
        <v>43</v>
      </c>
      <c r="C620" s="16" t="s">
        <v>135</v>
      </c>
      <c r="D620" s="16" t="s">
        <v>404</v>
      </c>
      <c r="E620" s="16" t="s">
        <v>319</v>
      </c>
      <c r="F620" s="6">
        <f>'4'!G643</f>
        <v>868600</v>
      </c>
      <c r="G620" s="6">
        <f>'4'!H643</f>
        <v>392269</v>
      </c>
      <c r="H620" s="6">
        <f t="shared" si="9"/>
        <v>45.161063780796681</v>
      </c>
    </row>
    <row r="621" spans="1:8" ht="26.25" customHeight="1" x14ac:dyDescent="0.25">
      <c r="A621" s="15" t="s">
        <v>679</v>
      </c>
      <c r="B621" s="16" t="s">
        <v>43</v>
      </c>
      <c r="C621" s="16" t="s">
        <v>135</v>
      </c>
      <c r="D621" s="16" t="s">
        <v>405</v>
      </c>
      <c r="E621" s="16"/>
      <c r="F621" s="6">
        <f>'4'!G644+'4'!G883</f>
        <v>8713109.5700000003</v>
      </c>
      <c r="G621" s="6">
        <f>'4'!H644+'4'!H883</f>
        <v>17850</v>
      </c>
      <c r="H621" s="6">
        <f t="shared" si="9"/>
        <v>0.20486371549210297</v>
      </c>
    </row>
    <row r="622" spans="1:8" ht="135.75" customHeight="1" x14ac:dyDescent="0.25">
      <c r="A622" s="15" t="s">
        <v>608</v>
      </c>
      <c r="B622" s="16" t="s">
        <v>43</v>
      </c>
      <c r="C622" s="16" t="s">
        <v>135</v>
      </c>
      <c r="D622" s="16" t="s">
        <v>406</v>
      </c>
      <c r="E622" s="16"/>
      <c r="F622" s="6">
        <f>'4'!G884+'4'!G645</f>
        <v>8713109.5700000003</v>
      </c>
      <c r="G622" s="6">
        <f>'4'!H884+'4'!H645</f>
        <v>17850</v>
      </c>
      <c r="H622" s="6">
        <f t="shared" si="9"/>
        <v>0.20486371549210297</v>
      </c>
    </row>
    <row r="623" spans="1:8" ht="42" customHeight="1" x14ac:dyDescent="0.25">
      <c r="A623" s="15" t="s">
        <v>680</v>
      </c>
      <c r="B623" s="16" t="s">
        <v>43</v>
      </c>
      <c r="C623" s="16" t="s">
        <v>135</v>
      </c>
      <c r="D623" s="16" t="s">
        <v>407</v>
      </c>
      <c r="E623" s="16"/>
      <c r="F623" s="6">
        <f>'4'!G646</f>
        <v>50000</v>
      </c>
      <c r="G623" s="6">
        <f>'4'!H646</f>
        <v>17850</v>
      </c>
      <c r="H623" s="6">
        <f t="shared" si="9"/>
        <v>35.699999999999996</v>
      </c>
    </row>
    <row r="624" spans="1:8" ht="76.5" customHeight="1" x14ac:dyDescent="0.25">
      <c r="A624" s="15" t="s">
        <v>147</v>
      </c>
      <c r="B624" s="16" t="s">
        <v>43</v>
      </c>
      <c r="C624" s="16" t="s">
        <v>135</v>
      </c>
      <c r="D624" s="16" t="s">
        <v>407</v>
      </c>
      <c r="E624" s="16" t="s">
        <v>148</v>
      </c>
      <c r="F624" s="6">
        <f>'4'!G647</f>
        <v>50000</v>
      </c>
      <c r="G624" s="6">
        <f>'4'!H647</f>
        <v>17850</v>
      </c>
      <c r="H624" s="6">
        <f t="shared" si="9"/>
        <v>35.699999999999996</v>
      </c>
    </row>
    <row r="625" spans="1:8" ht="51" customHeight="1" x14ac:dyDescent="0.25">
      <c r="A625" s="15" t="s">
        <v>318</v>
      </c>
      <c r="B625" s="16" t="s">
        <v>43</v>
      </c>
      <c r="C625" s="16" t="s">
        <v>135</v>
      </c>
      <c r="D625" s="16" t="s">
        <v>407</v>
      </c>
      <c r="E625" s="16" t="s">
        <v>319</v>
      </c>
      <c r="F625" s="6">
        <f>'4'!G648</f>
        <v>50000</v>
      </c>
      <c r="G625" s="6">
        <f>'4'!H648</f>
        <v>17850</v>
      </c>
      <c r="H625" s="6">
        <f t="shared" si="9"/>
        <v>35.699999999999996</v>
      </c>
    </row>
    <row r="626" spans="1:8" ht="71.25" customHeight="1" x14ac:dyDescent="0.25">
      <c r="A626" s="15" t="s">
        <v>408</v>
      </c>
      <c r="B626" s="16" t="s">
        <v>43</v>
      </c>
      <c r="C626" s="16" t="s">
        <v>135</v>
      </c>
      <c r="D626" s="16" t="s">
        <v>409</v>
      </c>
      <c r="E626" s="16"/>
      <c r="F626" s="6">
        <f>'4'!G649+'4'!G885</f>
        <v>802300</v>
      </c>
      <c r="G626" s="6">
        <f>'4'!H649+'4'!H885</f>
        <v>0</v>
      </c>
      <c r="H626" s="6">
        <f t="shared" si="9"/>
        <v>0</v>
      </c>
    </row>
    <row r="627" spans="1:8" ht="73.5" customHeight="1" x14ac:dyDescent="0.25">
      <c r="A627" s="15" t="s">
        <v>147</v>
      </c>
      <c r="B627" s="16" t="s">
        <v>43</v>
      </c>
      <c r="C627" s="16" t="s">
        <v>135</v>
      </c>
      <c r="D627" s="16" t="s">
        <v>409</v>
      </c>
      <c r="E627" s="16" t="s">
        <v>148</v>
      </c>
      <c r="F627" s="6">
        <f>'4'!G650+'4'!G886</f>
        <v>802300</v>
      </c>
      <c r="G627" s="6">
        <f>'4'!H650+'4'!H886</f>
        <v>0</v>
      </c>
      <c r="H627" s="6">
        <f t="shared" si="9"/>
        <v>0</v>
      </c>
    </row>
    <row r="628" spans="1:8" ht="42" customHeight="1" x14ac:dyDescent="0.25">
      <c r="A628" s="15" t="s">
        <v>318</v>
      </c>
      <c r="B628" s="16" t="s">
        <v>43</v>
      </c>
      <c r="C628" s="16" t="s">
        <v>135</v>
      </c>
      <c r="D628" s="16" t="s">
        <v>409</v>
      </c>
      <c r="E628" s="16" t="s">
        <v>319</v>
      </c>
      <c r="F628" s="6">
        <f>'4'!G651+'4'!G887</f>
        <v>802300</v>
      </c>
      <c r="G628" s="6">
        <f>'4'!H651+'4'!H887</f>
        <v>0</v>
      </c>
      <c r="H628" s="6">
        <f t="shared" si="9"/>
        <v>0</v>
      </c>
    </row>
    <row r="629" spans="1:8" ht="48" customHeight="1" x14ac:dyDescent="0.25">
      <c r="A629" s="15" t="s">
        <v>410</v>
      </c>
      <c r="B629" s="16" t="s">
        <v>43</v>
      </c>
      <c r="C629" s="16" t="s">
        <v>135</v>
      </c>
      <c r="D629" s="16" t="s">
        <v>411</v>
      </c>
      <c r="E629" s="16"/>
      <c r="F629" s="6">
        <f>'4'!G888+'4'!G652</f>
        <v>1360520</v>
      </c>
      <c r="G629" s="6">
        <f>'4'!H888+'4'!H652</f>
        <v>0</v>
      </c>
      <c r="H629" s="6">
        <f t="shared" si="9"/>
        <v>0</v>
      </c>
    </row>
    <row r="630" spans="1:8" ht="75.75" customHeight="1" x14ac:dyDescent="0.25">
      <c r="A630" s="15" t="s">
        <v>147</v>
      </c>
      <c r="B630" s="16" t="s">
        <v>43</v>
      </c>
      <c r="C630" s="16" t="s">
        <v>135</v>
      </c>
      <c r="D630" s="16" t="s">
        <v>411</v>
      </c>
      <c r="E630" s="16" t="s">
        <v>148</v>
      </c>
      <c r="F630" s="6">
        <f>'4'!G889+'4'!G653</f>
        <v>1360520</v>
      </c>
      <c r="G630" s="6">
        <f>'4'!H889+'4'!H653</f>
        <v>0</v>
      </c>
      <c r="H630" s="6">
        <f t="shared" si="9"/>
        <v>0</v>
      </c>
    </row>
    <row r="631" spans="1:8" ht="36.75" customHeight="1" x14ac:dyDescent="0.25">
      <c r="A631" s="15" t="s">
        <v>318</v>
      </c>
      <c r="B631" s="16" t="s">
        <v>43</v>
      </c>
      <c r="C631" s="16" t="s">
        <v>135</v>
      </c>
      <c r="D631" s="16" t="s">
        <v>411</v>
      </c>
      <c r="E631" s="16" t="s">
        <v>319</v>
      </c>
      <c r="F631" s="6">
        <f>'4'!G890+'4'!G654</f>
        <v>1360520</v>
      </c>
      <c r="G631" s="6">
        <f>'4'!H890+'4'!H654</f>
        <v>0</v>
      </c>
      <c r="H631" s="6">
        <f t="shared" si="9"/>
        <v>0</v>
      </c>
    </row>
    <row r="632" spans="1:8" ht="86.25" customHeight="1" x14ac:dyDescent="0.25">
      <c r="A632" s="15" t="s">
        <v>412</v>
      </c>
      <c r="B632" s="16" t="s">
        <v>43</v>
      </c>
      <c r="C632" s="16" t="s">
        <v>135</v>
      </c>
      <c r="D632" s="16" t="s">
        <v>413</v>
      </c>
      <c r="E632" s="16"/>
      <c r="F632" s="6">
        <f>'4'!G655</f>
        <v>1175010</v>
      </c>
      <c r="G632" s="6">
        <f>'4'!H655</f>
        <v>0</v>
      </c>
      <c r="H632" s="6">
        <f t="shared" si="9"/>
        <v>0</v>
      </c>
    </row>
    <row r="633" spans="1:8" ht="74.25" customHeight="1" x14ac:dyDescent="0.25">
      <c r="A633" s="15" t="s">
        <v>147</v>
      </c>
      <c r="B633" s="16" t="s">
        <v>43</v>
      </c>
      <c r="C633" s="16" t="s">
        <v>135</v>
      </c>
      <c r="D633" s="16" t="s">
        <v>413</v>
      </c>
      <c r="E633" s="16" t="s">
        <v>148</v>
      </c>
      <c r="F633" s="6">
        <f>'4'!G656</f>
        <v>1175010</v>
      </c>
      <c r="G633" s="6">
        <f>'4'!H656</f>
        <v>0</v>
      </c>
      <c r="H633" s="6">
        <f t="shared" si="9"/>
        <v>0</v>
      </c>
    </row>
    <row r="634" spans="1:8" ht="39" customHeight="1" x14ac:dyDescent="0.25">
      <c r="A634" s="15" t="s">
        <v>318</v>
      </c>
      <c r="B634" s="16" t="s">
        <v>43</v>
      </c>
      <c r="C634" s="16" t="s">
        <v>135</v>
      </c>
      <c r="D634" s="16" t="s">
        <v>413</v>
      </c>
      <c r="E634" s="16" t="s">
        <v>319</v>
      </c>
      <c r="F634" s="6">
        <f>'4'!G657</f>
        <v>1175010</v>
      </c>
      <c r="G634" s="6">
        <f>'4'!H657</f>
        <v>0</v>
      </c>
      <c r="H634" s="6">
        <f t="shared" si="9"/>
        <v>0</v>
      </c>
    </row>
    <row r="635" spans="1:8" ht="75" x14ac:dyDescent="0.25">
      <c r="A635" s="15" t="s">
        <v>414</v>
      </c>
      <c r="B635" s="16" t="s">
        <v>43</v>
      </c>
      <c r="C635" s="16" t="s">
        <v>135</v>
      </c>
      <c r="D635" s="16" t="s">
        <v>415</v>
      </c>
      <c r="E635" s="16"/>
      <c r="F635" s="6">
        <f>'4'!G891+'4'!G658</f>
        <v>5325279.57</v>
      </c>
      <c r="G635" s="6">
        <f>'4'!H891+'4'!H658</f>
        <v>0</v>
      </c>
      <c r="H635" s="6">
        <f t="shared" si="9"/>
        <v>0</v>
      </c>
    </row>
    <row r="636" spans="1:8" ht="70.5" customHeight="1" x14ac:dyDescent="0.25">
      <c r="A636" s="15" t="s">
        <v>147</v>
      </c>
      <c r="B636" s="16" t="s">
        <v>43</v>
      </c>
      <c r="C636" s="16" t="s">
        <v>135</v>
      </c>
      <c r="D636" s="16" t="s">
        <v>415</v>
      </c>
      <c r="E636" s="16" t="s">
        <v>148</v>
      </c>
      <c r="F636" s="6">
        <f>'4'!G892+'4'!G659</f>
        <v>5325279.57</v>
      </c>
      <c r="G636" s="6">
        <f>'4'!H892+'4'!H659</f>
        <v>0</v>
      </c>
      <c r="H636" s="6">
        <f t="shared" si="9"/>
        <v>0</v>
      </c>
    </row>
    <row r="637" spans="1:8" ht="26.25" customHeight="1" x14ac:dyDescent="0.25">
      <c r="A637" s="15" t="s">
        <v>318</v>
      </c>
      <c r="B637" s="16" t="s">
        <v>43</v>
      </c>
      <c r="C637" s="16" t="s">
        <v>135</v>
      </c>
      <c r="D637" s="16" t="s">
        <v>415</v>
      </c>
      <c r="E637" s="16" t="s">
        <v>319</v>
      </c>
      <c r="F637" s="6">
        <f>'4'!G893+'4'!G660</f>
        <v>5325279.57</v>
      </c>
      <c r="G637" s="6">
        <f>'4'!H893+'4'!H660</f>
        <v>0</v>
      </c>
      <c r="H637" s="6">
        <f t="shared" si="9"/>
        <v>0</v>
      </c>
    </row>
    <row r="638" spans="1:8" ht="42" customHeight="1" x14ac:dyDescent="0.25">
      <c r="A638" s="15" t="s">
        <v>44</v>
      </c>
      <c r="B638" s="16" t="s">
        <v>43</v>
      </c>
      <c r="C638" s="16" t="s">
        <v>135</v>
      </c>
      <c r="D638" s="16" t="s">
        <v>45</v>
      </c>
      <c r="E638" s="16"/>
      <c r="F638" s="6">
        <f>'4'!G661</f>
        <v>39681895</v>
      </c>
      <c r="G638" s="6">
        <f>'4'!H661</f>
        <v>8417200.1900000013</v>
      </c>
      <c r="H638" s="6">
        <f t="shared" si="9"/>
        <v>21.211689083900861</v>
      </c>
    </row>
    <row r="639" spans="1:8" ht="72" customHeight="1" x14ac:dyDescent="0.25">
      <c r="A639" s="15" t="s">
        <v>416</v>
      </c>
      <c r="B639" s="16" t="s">
        <v>43</v>
      </c>
      <c r="C639" s="16" t="s">
        <v>135</v>
      </c>
      <c r="D639" s="16" t="s">
        <v>417</v>
      </c>
      <c r="E639" s="16"/>
      <c r="F639" s="6">
        <f>'4'!G662</f>
        <v>38948195</v>
      </c>
      <c r="G639" s="6">
        <f>'4'!H662</f>
        <v>8342197.7300000004</v>
      </c>
      <c r="H639" s="6">
        <f t="shared" si="9"/>
        <v>21.418701765255104</v>
      </c>
    </row>
    <row r="640" spans="1:8" ht="92.25" customHeight="1" x14ac:dyDescent="0.25">
      <c r="A640" s="15" t="s">
        <v>418</v>
      </c>
      <c r="B640" s="16" t="s">
        <v>43</v>
      </c>
      <c r="C640" s="16" t="s">
        <v>135</v>
      </c>
      <c r="D640" s="16" t="s">
        <v>419</v>
      </c>
      <c r="E640" s="16"/>
      <c r="F640" s="6">
        <f>'4'!G663</f>
        <v>38143495</v>
      </c>
      <c r="G640" s="6">
        <f>'4'!H663</f>
        <v>8342197.7300000004</v>
      </c>
      <c r="H640" s="6">
        <f t="shared" si="9"/>
        <v>21.87056464018308</v>
      </c>
    </row>
    <row r="641" spans="1:8" ht="96.75" customHeight="1" x14ac:dyDescent="0.25">
      <c r="A641" s="15" t="s">
        <v>20</v>
      </c>
      <c r="B641" s="16" t="s">
        <v>43</v>
      </c>
      <c r="C641" s="16" t="s">
        <v>135</v>
      </c>
      <c r="D641" s="16" t="s">
        <v>419</v>
      </c>
      <c r="E641" s="16" t="s">
        <v>21</v>
      </c>
      <c r="F641" s="6">
        <f>'4'!G664</f>
        <v>37223714</v>
      </c>
      <c r="G641" s="6">
        <f>'4'!H664</f>
        <v>8048474.6200000001</v>
      </c>
      <c r="H641" s="6">
        <f t="shared" si="9"/>
        <v>21.621901081659935</v>
      </c>
    </row>
    <row r="642" spans="1:8" ht="57" customHeight="1" x14ac:dyDescent="0.25">
      <c r="A642" s="15" t="s">
        <v>67</v>
      </c>
      <c r="B642" s="16" t="s">
        <v>43</v>
      </c>
      <c r="C642" s="16" t="s">
        <v>135</v>
      </c>
      <c r="D642" s="16" t="s">
        <v>419</v>
      </c>
      <c r="E642" s="16" t="s">
        <v>68</v>
      </c>
      <c r="F642" s="6">
        <f>'4'!G665</f>
        <v>37223714</v>
      </c>
      <c r="G642" s="6">
        <f>'4'!H665</f>
        <v>8048474.6200000001</v>
      </c>
      <c r="H642" s="6">
        <f t="shared" si="9"/>
        <v>21.621901081659935</v>
      </c>
    </row>
    <row r="643" spans="1:8" ht="54.75" customHeight="1" x14ac:dyDescent="0.25">
      <c r="A643" s="15" t="s">
        <v>29</v>
      </c>
      <c r="B643" s="16" t="s">
        <v>43</v>
      </c>
      <c r="C643" s="16" t="s">
        <v>135</v>
      </c>
      <c r="D643" s="16" t="s">
        <v>419</v>
      </c>
      <c r="E643" s="16" t="s">
        <v>30</v>
      </c>
      <c r="F643" s="6">
        <f>'4'!G666</f>
        <v>919781</v>
      </c>
      <c r="G643" s="6">
        <f>'4'!H666</f>
        <v>293723.11</v>
      </c>
      <c r="H643" s="6">
        <f t="shared" si="9"/>
        <v>31.934026686787398</v>
      </c>
    </row>
    <row r="644" spans="1:8" ht="75.75" customHeight="1" x14ac:dyDescent="0.25">
      <c r="A644" s="15" t="s">
        <v>31</v>
      </c>
      <c r="B644" s="16" t="s">
        <v>43</v>
      </c>
      <c r="C644" s="16" t="s">
        <v>135</v>
      </c>
      <c r="D644" s="16" t="s">
        <v>419</v>
      </c>
      <c r="E644" s="16" t="s">
        <v>32</v>
      </c>
      <c r="F644" s="6">
        <f>'4'!G667</f>
        <v>919781</v>
      </c>
      <c r="G644" s="6">
        <f>'4'!H667</f>
        <v>293723.11</v>
      </c>
      <c r="H644" s="6">
        <f t="shared" si="9"/>
        <v>31.934026686787398</v>
      </c>
    </row>
    <row r="645" spans="1:8" ht="131.25" x14ac:dyDescent="0.25">
      <c r="A645" s="15" t="s">
        <v>33</v>
      </c>
      <c r="B645" s="16" t="s">
        <v>43</v>
      </c>
      <c r="C645" s="16" t="s">
        <v>135</v>
      </c>
      <c r="D645" s="16" t="s">
        <v>420</v>
      </c>
      <c r="E645" s="16"/>
      <c r="F645" s="6">
        <f>'4'!G668</f>
        <v>804700</v>
      </c>
      <c r="G645" s="6">
        <f>'4'!H668</f>
        <v>0</v>
      </c>
      <c r="H645" s="6">
        <f t="shared" si="9"/>
        <v>0</v>
      </c>
    </row>
    <row r="646" spans="1:8" ht="105.75" customHeight="1" x14ac:dyDescent="0.25">
      <c r="A646" s="15" t="s">
        <v>20</v>
      </c>
      <c r="B646" s="16" t="s">
        <v>43</v>
      </c>
      <c r="C646" s="16" t="s">
        <v>135</v>
      </c>
      <c r="D646" s="16" t="s">
        <v>420</v>
      </c>
      <c r="E646" s="16" t="s">
        <v>21</v>
      </c>
      <c r="F646" s="6">
        <f>'4'!G669</f>
        <v>804700</v>
      </c>
      <c r="G646" s="6">
        <f>'4'!H669</f>
        <v>0</v>
      </c>
      <c r="H646" s="6">
        <f t="shared" si="9"/>
        <v>0</v>
      </c>
    </row>
    <row r="647" spans="1:8" ht="60.75" customHeight="1" x14ac:dyDescent="0.25">
      <c r="A647" s="15" t="s">
        <v>67</v>
      </c>
      <c r="B647" s="16" t="s">
        <v>43</v>
      </c>
      <c r="C647" s="16" t="s">
        <v>135</v>
      </c>
      <c r="D647" s="16" t="s">
        <v>420</v>
      </c>
      <c r="E647" s="16" t="s">
        <v>68</v>
      </c>
      <c r="F647" s="6">
        <f>'4'!G670</f>
        <v>804700</v>
      </c>
      <c r="G647" s="6">
        <f>'4'!H670</f>
        <v>0</v>
      </c>
      <c r="H647" s="6">
        <f t="shared" si="9"/>
        <v>0</v>
      </c>
    </row>
    <row r="648" spans="1:8" ht="57" customHeight="1" x14ac:dyDescent="0.25">
      <c r="A648" s="15" t="s">
        <v>29</v>
      </c>
      <c r="B648" s="16" t="s">
        <v>43</v>
      </c>
      <c r="C648" s="16" t="s">
        <v>135</v>
      </c>
      <c r="D648" s="16" t="s">
        <v>420</v>
      </c>
      <c r="E648" s="16" t="s">
        <v>30</v>
      </c>
      <c r="F648" s="6">
        <f>'4'!G671</f>
        <v>0</v>
      </c>
      <c r="G648" s="6">
        <f>'4'!H671</f>
        <v>0</v>
      </c>
      <c r="H648" s="6" t="e">
        <f t="shared" si="9"/>
        <v>#DIV/0!</v>
      </c>
    </row>
    <row r="649" spans="1:8" ht="72" customHeight="1" x14ac:dyDescent="0.25">
      <c r="A649" s="15" t="s">
        <v>31</v>
      </c>
      <c r="B649" s="16" t="s">
        <v>43</v>
      </c>
      <c r="C649" s="16" t="s">
        <v>135</v>
      </c>
      <c r="D649" s="16" t="s">
        <v>420</v>
      </c>
      <c r="E649" s="16" t="s">
        <v>32</v>
      </c>
      <c r="F649" s="6">
        <f>'4'!G672</f>
        <v>0</v>
      </c>
      <c r="G649" s="6">
        <f>'4'!H672</f>
        <v>0</v>
      </c>
      <c r="H649" s="6" t="e">
        <f t="shared" ref="H649:H712" si="10">G649/F649*100</f>
        <v>#DIV/0!</v>
      </c>
    </row>
    <row r="650" spans="1:8" ht="66.75" customHeight="1" x14ac:dyDescent="0.25">
      <c r="A650" s="15" t="s">
        <v>76</v>
      </c>
      <c r="B650" s="16" t="s">
        <v>43</v>
      </c>
      <c r="C650" s="16" t="s">
        <v>135</v>
      </c>
      <c r="D650" s="16" t="s">
        <v>77</v>
      </c>
      <c r="E650" s="16"/>
      <c r="F650" s="6">
        <f>'4'!G673</f>
        <v>733700</v>
      </c>
      <c r="G650" s="6">
        <f>'4'!H673</f>
        <v>75002.460000000006</v>
      </c>
      <c r="H650" s="6">
        <f t="shared" si="10"/>
        <v>10.222496933351508</v>
      </c>
    </row>
    <row r="651" spans="1:8" ht="75" x14ac:dyDescent="0.25">
      <c r="A651" s="15" t="s">
        <v>421</v>
      </c>
      <c r="B651" s="16" t="s">
        <v>43</v>
      </c>
      <c r="C651" s="16" t="s">
        <v>135</v>
      </c>
      <c r="D651" s="16" t="s">
        <v>422</v>
      </c>
      <c r="E651" s="16"/>
      <c r="F651" s="6">
        <f>'4'!G674</f>
        <v>733700</v>
      </c>
      <c r="G651" s="6">
        <f>'4'!H674</f>
        <v>75002.460000000006</v>
      </c>
      <c r="H651" s="6">
        <f t="shared" si="10"/>
        <v>10.222496933351508</v>
      </c>
    </row>
    <row r="652" spans="1:8" ht="105" customHeight="1" x14ac:dyDescent="0.25">
      <c r="A652" s="15" t="s">
        <v>207</v>
      </c>
      <c r="B652" s="16" t="s">
        <v>43</v>
      </c>
      <c r="C652" s="16" t="s">
        <v>135</v>
      </c>
      <c r="D652" s="16" t="s">
        <v>423</v>
      </c>
      <c r="E652" s="16"/>
      <c r="F652" s="6">
        <f>'4'!G675</f>
        <v>733700</v>
      </c>
      <c r="G652" s="6">
        <f>'4'!H675</f>
        <v>75002.460000000006</v>
      </c>
      <c r="H652" s="6">
        <f t="shared" si="10"/>
        <v>10.222496933351508</v>
      </c>
    </row>
    <row r="653" spans="1:8" ht="55.5" customHeight="1" x14ac:dyDescent="0.25">
      <c r="A653" s="15" t="s">
        <v>197</v>
      </c>
      <c r="B653" s="16" t="s">
        <v>43</v>
      </c>
      <c r="C653" s="16" t="s">
        <v>135</v>
      </c>
      <c r="D653" s="16" t="s">
        <v>423</v>
      </c>
      <c r="E653" s="16" t="s">
        <v>198</v>
      </c>
      <c r="F653" s="6">
        <f>'4'!G676</f>
        <v>733700</v>
      </c>
      <c r="G653" s="6">
        <f>'4'!H676</f>
        <v>75002.460000000006</v>
      </c>
      <c r="H653" s="6">
        <f t="shared" si="10"/>
        <v>10.222496933351508</v>
      </c>
    </row>
    <row r="654" spans="1:8" ht="55.5" customHeight="1" x14ac:dyDescent="0.25">
      <c r="A654" s="15" t="s">
        <v>199</v>
      </c>
      <c r="B654" s="16" t="s">
        <v>43</v>
      </c>
      <c r="C654" s="16" t="s">
        <v>135</v>
      </c>
      <c r="D654" s="16" t="s">
        <v>423</v>
      </c>
      <c r="E654" s="16" t="s">
        <v>200</v>
      </c>
      <c r="F654" s="6">
        <f>'4'!G677</f>
        <v>733700</v>
      </c>
      <c r="G654" s="6">
        <f>'4'!H677</f>
        <v>75002.460000000006</v>
      </c>
      <c r="H654" s="6">
        <f t="shared" si="10"/>
        <v>10.222496933351508</v>
      </c>
    </row>
    <row r="655" spans="1:8" ht="64.5" customHeight="1" x14ac:dyDescent="0.25">
      <c r="A655" s="15" t="s">
        <v>14</v>
      </c>
      <c r="B655" s="16" t="s">
        <v>43</v>
      </c>
      <c r="C655" s="16" t="s">
        <v>135</v>
      </c>
      <c r="D655" s="16" t="s">
        <v>15</v>
      </c>
      <c r="E655" s="16"/>
      <c r="F655" s="6">
        <f>'4'!G678+'4'!G248</f>
        <v>27061822.469999999</v>
      </c>
      <c r="G655" s="6">
        <f>'4'!H678+'4'!H248</f>
        <v>5735715.5099999998</v>
      </c>
      <c r="H655" s="6">
        <f t="shared" si="10"/>
        <v>21.194860458339264</v>
      </c>
    </row>
    <row r="656" spans="1:8" ht="44.25" customHeight="1" x14ac:dyDescent="0.25">
      <c r="A656" s="15" t="s">
        <v>26</v>
      </c>
      <c r="B656" s="16" t="s">
        <v>43</v>
      </c>
      <c r="C656" s="16" t="s">
        <v>135</v>
      </c>
      <c r="D656" s="16" t="s">
        <v>27</v>
      </c>
      <c r="E656" s="16"/>
      <c r="F656" s="6">
        <f>'4'!G679</f>
        <v>22667300</v>
      </c>
      <c r="G656" s="6">
        <f>'4'!H679</f>
        <v>4934200.01</v>
      </c>
      <c r="H656" s="6">
        <f t="shared" si="10"/>
        <v>21.767921234553739</v>
      </c>
    </row>
    <row r="657" spans="1:8" ht="65.25" customHeight="1" x14ac:dyDescent="0.25">
      <c r="A657" s="15" t="s">
        <v>18</v>
      </c>
      <c r="B657" s="16" t="s">
        <v>43</v>
      </c>
      <c r="C657" s="16" t="s">
        <v>135</v>
      </c>
      <c r="D657" s="16" t="s">
        <v>28</v>
      </c>
      <c r="E657" s="16"/>
      <c r="F657" s="6">
        <f>'4'!G680</f>
        <v>22537300</v>
      </c>
      <c r="G657" s="6">
        <f>'4'!H680</f>
        <v>4934200.01</v>
      </c>
      <c r="H657" s="6">
        <f t="shared" si="10"/>
        <v>21.893483292142356</v>
      </c>
    </row>
    <row r="658" spans="1:8" ht="99" customHeight="1" x14ac:dyDescent="0.25">
      <c r="A658" s="15" t="s">
        <v>20</v>
      </c>
      <c r="B658" s="16" t="s">
        <v>43</v>
      </c>
      <c r="C658" s="16" t="s">
        <v>135</v>
      </c>
      <c r="D658" s="16" t="s">
        <v>28</v>
      </c>
      <c r="E658" s="16" t="s">
        <v>21</v>
      </c>
      <c r="F658" s="6">
        <f>'4'!G681</f>
        <v>22134300</v>
      </c>
      <c r="G658" s="6">
        <f>'4'!H681</f>
        <v>4757962.41</v>
      </c>
      <c r="H658" s="6">
        <f t="shared" si="10"/>
        <v>21.49587929141649</v>
      </c>
    </row>
    <row r="659" spans="1:8" ht="62.25" customHeight="1" x14ac:dyDescent="0.25">
      <c r="A659" s="15" t="s">
        <v>22</v>
      </c>
      <c r="B659" s="16" t="s">
        <v>43</v>
      </c>
      <c r="C659" s="16" t="s">
        <v>135</v>
      </c>
      <c r="D659" s="16" t="s">
        <v>28</v>
      </c>
      <c r="E659" s="16" t="s">
        <v>23</v>
      </c>
      <c r="F659" s="6">
        <f>'4'!G682</f>
        <v>22134300</v>
      </c>
      <c r="G659" s="6">
        <f>'4'!H682</f>
        <v>4757962.41</v>
      </c>
      <c r="H659" s="6">
        <f t="shared" si="10"/>
        <v>21.49587929141649</v>
      </c>
    </row>
    <row r="660" spans="1:8" ht="45.75" customHeight="1" x14ac:dyDescent="0.25">
      <c r="A660" s="15" t="s">
        <v>29</v>
      </c>
      <c r="B660" s="16" t="s">
        <v>43</v>
      </c>
      <c r="C660" s="16" t="s">
        <v>135</v>
      </c>
      <c r="D660" s="16" t="s">
        <v>28</v>
      </c>
      <c r="E660" s="16" t="s">
        <v>30</v>
      </c>
      <c r="F660" s="6">
        <f>'4'!G683</f>
        <v>403000</v>
      </c>
      <c r="G660" s="6">
        <f>'4'!H683</f>
        <v>176237.6</v>
      </c>
      <c r="H660" s="6">
        <f t="shared" si="10"/>
        <v>43.731414392059555</v>
      </c>
    </row>
    <row r="661" spans="1:8" ht="66.75" customHeight="1" x14ac:dyDescent="0.25">
      <c r="A661" s="15" t="s">
        <v>31</v>
      </c>
      <c r="B661" s="16" t="s">
        <v>43</v>
      </c>
      <c r="C661" s="16" t="s">
        <v>135</v>
      </c>
      <c r="D661" s="16" t="s">
        <v>28</v>
      </c>
      <c r="E661" s="16" t="s">
        <v>32</v>
      </c>
      <c r="F661" s="6">
        <f>'4'!G684</f>
        <v>403000</v>
      </c>
      <c r="G661" s="6">
        <f>'4'!H684</f>
        <v>176237.6</v>
      </c>
      <c r="H661" s="6">
        <f t="shared" si="10"/>
        <v>43.731414392059555</v>
      </c>
    </row>
    <row r="662" spans="1:8" ht="131.25" x14ac:dyDescent="0.25">
      <c r="A662" s="15" t="s">
        <v>33</v>
      </c>
      <c r="B662" s="16" t="s">
        <v>43</v>
      </c>
      <c r="C662" s="16" t="s">
        <v>135</v>
      </c>
      <c r="D662" s="16" t="s">
        <v>34</v>
      </c>
      <c r="E662" s="16"/>
      <c r="F662" s="6">
        <f>'4'!G685</f>
        <v>130000</v>
      </c>
      <c r="G662" s="6">
        <f>'4'!H685</f>
        <v>0</v>
      </c>
      <c r="H662" s="6">
        <f t="shared" si="10"/>
        <v>0</v>
      </c>
    </row>
    <row r="663" spans="1:8" ht="75" x14ac:dyDescent="0.25">
      <c r="A663" s="15" t="s">
        <v>20</v>
      </c>
      <c r="B663" s="16" t="s">
        <v>43</v>
      </c>
      <c r="C663" s="16" t="s">
        <v>135</v>
      </c>
      <c r="D663" s="16" t="s">
        <v>34</v>
      </c>
      <c r="E663" s="16" t="s">
        <v>21</v>
      </c>
      <c r="F663" s="6">
        <f>'4'!G686</f>
        <v>130000</v>
      </c>
      <c r="G663" s="6">
        <f>'4'!H686</f>
        <v>0</v>
      </c>
      <c r="H663" s="6">
        <f t="shared" si="10"/>
        <v>0</v>
      </c>
    </row>
    <row r="664" spans="1:8" ht="50.25" customHeight="1" x14ac:dyDescent="0.25">
      <c r="A664" s="15" t="s">
        <v>22</v>
      </c>
      <c r="B664" s="16" t="s">
        <v>43</v>
      </c>
      <c r="C664" s="16" t="s">
        <v>135</v>
      </c>
      <c r="D664" s="16" t="s">
        <v>34</v>
      </c>
      <c r="E664" s="16" t="s">
        <v>23</v>
      </c>
      <c r="F664" s="6">
        <f>'4'!G687</f>
        <v>130000</v>
      </c>
      <c r="G664" s="6">
        <f>'4'!H687</f>
        <v>0</v>
      </c>
      <c r="H664" s="6">
        <f t="shared" si="10"/>
        <v>0</v>
      </c>
    </row>
    <row r="665" spans="1:8" ht="49.5" customHeight="1" x14ac:dyDescent="0.25">
      <c r="A665" s="15" t="s">
        <v>29</v>
      </c>
      <c r="B665" s="16" t="s">
        <v>43</v>
      </c>
      <c r="C665" s="16" t="s">
        <v>135</v>
      </c>
      <c r="D665" s="16" t="s">
        <v>34</v>
      </c>
      <c r="E665" s="16" t="s">
        <v>30</v>
      </c>
      <c r="F665" s="6">
        <f>'4'!G688</f>
        <v>0</v>
      </c>
      <c r="G665" s="6">
        <f>'4'!H688</f>
        <v>0</v>
      </c>
      <c r="H665" s="6" t="e">
        <f t="shared" si="10"/>
        <v>#DIV/0!</v>
      </c>
    </row>
    <row r="666" spans="1:8" ht="70.5" customHeight="1" x14ac:dyDescent="0.25">
      <c r="A666" s="15" t="s">
        <v>31</v>
      </c>
      <c r="B666" s="16" t="s">
        <v>43</v>
      </c>
      <c r="C666" s="16" t="s">
        <v>135</v>
      </c>
      <c r="D666" s="16" t="s">
        <v>34</v>
      </c>
      <c r="E666" s="16" t="s">
        <v>32</v>
      </c>
      <c r="F666" s="6">
        <f>'4'!G689</f>
        <v>0</v>
      </c>
      <c r="G666" s="6">
        <f>'4'!H689</f>
        <v>0</v>
      </c>
      <c r="H666" s="6" t="e">
        <f t="shared" si="10"/>
        <v>#DIV/0!</v>
      </c>
    </row>
    <row r="667" spans="1:8" ht="31.5" customHeight="1" x14ac:dyDescent="0.25">
      <c r="A667" s="15" t="s">
        <v>26</v>
      </c>
      <c r="B667" s="16" t="s">
        <v>43</v>
      </c>
      <c r="C667" s="16" t="s">
        <v>135</v>
      </c>
      <c r="D667" s="16" t="s">
        <v>35</v>
      </c>
      <c r="E667" s="16"/>
      <c r="F667" s="6">
        <f>'4'!G690</f>
        <v>1805137</v>
      </c>
      <c r="G667" s="6">
        <f>'4'!H690</f>
        <v>335879.75</v>
      </c>
      <c r="H667" s="6">
        <f t="shared" si="10"/>
        <v>18.606884131232146</v>
      </c>
    </row>
    <row r="668" spans="1:8" ht="53.25" customHeight="1" x14ac:dyDescent="0.25">
      <c r="A668" s="15" t="s">
        <v>18</v>
      </c>
      <c r="B668" s="16" t="s">
        <v>43</v>
      </c>
      <c r="C668" s="16" t="s">
        <v>135</v>
      </c>
      <c r="D668" s="16" t="s">
        <v>36</v>
      </c>
      <c r="E668" s="16"/>
      <c r="F668" s="6">
        <f>'4'!G691</f>
        <v>1805137</v>
      </c>
      <c r="G668" s="6">
        <f>'4'!H691</f>
        <v>335879.75</v>
      </c>
      <c r="H668" s="6">
        <f t="shared" si="10"/>
        <v>18.606884131232146</v>
      </c>
    </row>
    <row r="669" spans="1:8" ht="87" customHeight="1" x14ac:dyDescent="0.25">
      <c r="A669" s="15" t="s">
        <v>20</v>
      </c>
      <c r="B669" s="16" t="s">
        <v>43</v>
      </c>
      <c r="C669" s="16" t="s">
        <v>135</v>
      </c>
      <c r="D669" s="16" t="s">
        <v>36</v>
      </c>
      <c r="E669" s="16" t="s">
        <v>21</v>
      </c>
      <c r="F669" s="6">
        <f>'4'!G692</f>
        <v>1805137</v>
      </c>
      <c r="G669" s="6">
        <f>'4'!H692</f>
        <v>335879.75</v>
      </c>
      <c r="H669" s="6">
        <f t="shared" si="10"/>
        <v>18.606884131232146</v>
      </c>
    </row>
    <row r="670" spans="1:8" ht="47.25" customHeight="1" x14ac:dyDescent="0.25">
      <c r="A670" s="15" t="s">
        <v>22</v>
      </c>
      <c r="B670" s="16" t="s">
        <v>43</v>
      </c>
      <c r="C670" s="16" t="s">
        <v>135</v>
      </c>
      <c r="D670" s="16" t="s">
        <v>36</v>
      </c>
      <c r="E670" s="16" t="s">
        <v>23</v>
      </c>
      <c r="F670" s="6">
        <f>'4'!G693</f>
        <v>1805137</v>
      </c>
      <c r="G670" s="6">
        <f>'4'!H693</f>
        <v>335879.75</v>
      </c>
      <c r="H670" s="6">
        <f t="shared" si="10"/>
        <v>18.606884131232146</v>
      </c>
    </row>
    <row r="671" spans="1:8" ht="168.75" hidden="1" x14ac:dyDescent="0.25">
      <c r="A671" s="15" t="s">
        <v>33</v>
      </c>
      <c r="B671" s="16" t="s">
        <v>43</v>
      </c>
      <c r="C671" s="16" t="s">
        <v>135</v>
      </c>
      <c r="D671" s="16" t="s">
        <v>37</v>
      </c>
      <c r="E671" s="16"/>
      <c r="F671" s="6">
        <f>'4'!G694</f>
        <v>0</v>
      </c>
      <c r="G671" s="6">
        <f>'4'!H694</f>
        <v>0</v>
      </c>
      <c r="H671" s="6" t="e">
        <f t="shared" si="10"/>
        <v>#DIV/0!</v>
      </c>
    </row>
    <row r="672" spans="1:8" ht="37.5" hidden="1" x14ac:dyDescent="0.25">
      <c r="A672" s="15" t="s">
        <v>29</v>
      </c>
      <c r="B672" s="16" t="s">
        <v>43</v>
      </c>
      <c r="C672" s="16" t="s">
        <v>135</v>
      </c>
      <c r="D672" s="16" t="s">
        <v>37</v>
      </c>
      <c r="E672" s="16" t="s">
        <v>30</v>
      </c>
      <c r="F672" s="6">
        <f>'4'!G695</f>
        <v>0</v>
      </c>
      <c r="G672" s="6">
        <f>'4'!H695</f>
        <v>0</v>
      </c>
      <c r="H672" s="6" t="e">
        <f t="shared" si="10"/>
        <v>#DIV/0!</v>
      </c>
    </row>
    <row r="673" spans="1:8" ht="56.25" hidden="1" x14ac:dyDescent="0.25">
      <c r="A673" s="15" t="s">
        <v>31</v>
      </c>
      <c r="B673" s="16" t="s">
        <v>43</v>
      </c>
      <c r="C673" s="16" t="s">
        <v>135</v>
      </c>
      <c r="D673" s="16" t="s">
        <v>37</v>
      </c>
      <c r="E673" s="16" t="s">
        <v>32</v>
      </c>
      <c r="F673" s="6">
        <f>'4'!G696</f>
        <v>0</v>
      </c>
      <c r="G673" s="6">
        <f>'4'!H696</f>
        <v>0</v>
      </c>
      <c r="H673" s="6" t="e">
        <f t="shared" si="10"/>
        <v>#DIV/0!</v>
      </c>
    </row>
    <row r="674" spans="1:8" ht="87" customHeight="1" x14ac:dyDescent="0.25">
      <c r="A674" s="15" t="s">
        <v>82</v>
      </c>
      <c r="B674" s="16" t="s">
        <v>43</v>
      </c>
      <c r="C674" s="16" t="s">
        <v>135</v>
      </c>
      <c r="D674" s="16" t="s">
        <v>83</v>
      </c>
      <c r="E674" s="16"/>
      <c r="F674" s="6">
        <f>'4'!G249</f>
        <v>2589385.4700000002</v>
      </c>
      <c r="G674" s="6">
        <f>'4'!H249</f>
        <v>465635.75</v>
      </c>
      <c r="H674" s="6">
        <f t="shared" si="10"/>
        <v>17.982480993839822</v>
      </c>
    </row>
    <row r="675" spans="1:8" ht="93.75" x14ac:dyDescent="0.25">
      <c r="A675" s="15" t="s">
        <v>205</v>
      </c>
      <c r="B675" s="16" t="s">
        <v>43</v>
      </c>
      <c r="C675" s="16" t="s">
        <v>135</v>
      </c>
      <c r="D675" s="16" t="s">
        <v>206</v>
      </c>
      <c r="E675" s="16"/>
      <c r="F675" s="6">
        <f>'4'!G250</f>
        <v>2589385.4700000002</v>
      </c>
      <c r="G675" s="6">
        <f>'4'!H250</f>
        <v>465635.75</v>
      </c>
      <c r="H675" s="6">
        <f t="shared" si="10"/>
        <v>17.982480993839822</v>
      </c>
    </row>
    <row r="676" spans="1:8" ht="103.5" customHeight="1" x14ac:dyDescent="0.25">
      <c r="A676" s="15" t="s">
        <v>207</v>
      </c>
      <c r="B676" s="16" t="s">
        <v>43</v>
      </c>
      <c r="C676" s="16" t="s">
        <v>135</v>
      </c>
      <c r="D676" s="16" t="s">
        <v>208</v>
      </c>
      <c r="E676" s="16"/>
      <c r="F676" s="6">
        <f>'4'!G251</f>
        <v>2589385.4700000002</v>
      </c>
      <c r="G676" s="6">
        <f>'4'!H251</f>
        <v>465635.75</v>
      </c>
      <c r="H676" s="6">
        <f t="shared" si="10"/>
        <v>17.982480993839822</v>
      </c>
    </row>
    <row r="677" spans="1:8" ht="92.25" customHeight="1" x14ac:dyDescent="0.25">
      <c r="A677" s="15" t="s">
        <v>20</v>
      </c>
      <c r="B677" s="16" t="s">
        <v>43</v>
      </c>
      <c r="C677" s="16" t="s">
        <v>135</v>
      </c>
      <c r="D677" s="16" t="s">
        <v>208</v>
      </c>
      <c r="E677" s="16" t="s">
        <v>21</v>
      </c>
      <c r="F677" s="6">
        <f>'4'!G252</f>
        <v>2353986.79</v>
      </c>
      <c r="G677" s="6">
        <f>'4'!H252</f>
        <v>459981.72</v>
      </c>
      <c r="H677" s="6">
        <f t="shared" si="10"/>
        <v>19.540539562671036</v>
      </c>
    </row>
    <row r="678" spans="1:8" ht="57.75" customHeight="1" x14ac:dyDescent="0.25">
      <c r="A678" s="15" t="s">
        <v>22</v>
      </c>
      <c r="B678" s="16" t="s">
        <v>43</v>
      </c>
      <c r="C678" s="16" t="s">
        <v>135</v>
      </c>
      <c r="D678" s="16" t="s">
        <v>208</v>
      </c>
      <c r="E678" s="16" t="s">
        <v>23</v>
      </c>
      <c r="F678" s="6">
        <f>'4'!G253</f>
        <v>2353986.79</v>
      </c>
      <c r="G678" s="6">
        <f>'4'!H253</f>
        <v>459981.72</v>
      </c>
      <c r="H678" s="6">
        <f t="shared" si="10"/>
        <v>19.540539562671036</v>
      </c>
    </row>
    <row r="679" spans="1:8" ht="55.5" customHeight="1" x14ac:dyDescent="0.25">
      <c r="A679" s="15" t="s">
        <v>29</v>
      </c>
      <c r="B679" s="16" t="s">
        <v>43</v>
      </c>
      <c r="C679" s="16" t="s">
        <v>135</v>
      </c>
      <c r="D679" s="16" t="s">
        <v>208</v>
      </c>
      <c r="E679" s="16" t="s">
        <v>30</v>
      </c>
      <c r="F679" s="6">
        <f>'4'!G254</f>
        <v>235398.68</v>
      </c>
      <c r="G679" s="6">
        <f>'4'!H254</f>
        <v>5654.03</v>
      </c>
      <c r="H679" s="6">
        <f t="shared" si="10"/>
        <v>2.4018953717157632</v>
      </c>
    </row>
    <row r="680" spans="1:8" ht="81" customHeight="1" x14ac:dyDescent="0.25">
      <c r="A680" s="15" t="s">
        <v>31</v>
      </c>
      <c r="B680" s="16" t="s">
        <v>43</v>
      </c>
      <c r="C680" s="16" t="s">
        <v>135</v>
      </c>
      <c r="D680" s="16" t="s">
        <v>208</v>
      </c>
      <c r="E680" s="16" t="s">
        <v>32</v>
      </c>
      <c r="F680" s="6">
        <f>'4'!G255</f>
        <v>235398.68</v>
      </c>
      <c r="G680" s="6">
        <f>'4'!H255</f>
        <v>5654.03</v>
      </c>
      <c r="H680" s="6">
        <f t="shared" si="10"/>
        <v>2.4018953717157632</v>
      </c>
    </row>
    <row r="681" spans="1:8" ht="25.5" customHeight="1" x14ac:dyDescent="0.25">
      <c r="A681" s="12" t="s">
        <v>424</v>
      </c>
      <c r="B681" s="13" t="s">
        <v>425</v>
      </c>
      <c r="C681" s="13"/>
      <c r="D681" s="13"/>
      <c r="E681" s="13"/>
      <c r="F681" s="5">
        <f>'4'!G697</f>
        <v>111838882</v>
      </c>
      <c r="G681" s="5">
        <f>'4'!H697</f>
        <v>20778837.190000001</v>
      </c>
      <c r="H681" s="5">
        <f t="shared" si="10"/>
        <v>18.579260466856244</v>
      </c>
    </row>
    <row r="682" spans="1:8" ht="31.5" customHeight="1" x14ac:dyDescent="0.25">
      <c r="A682" s="12" t="s">
        <v>426</v>
      </c>
      <c r="B682" s="13" t="s">
        <v>425</v>
      </c>
      <c r="C682" s="13" t="s">
        <v>11</v>
      </c>
      <c r="D682" s="13"/>
      <c r="E682" s="13"/>
      <c r="F682" s="5">
        <f>'4'!G698</f>
        <v>111838882</v>
      </c>
      <c r="G682" s="5">
        <f>'4'!H698</f>
        <v>20778837.190000001</v>
      </c>
      <c r="H682" s="5">
        <f t="shared" si="10"/>
        <v>18.579260466856244</v>
      </c>
    </row>
    <row r="683" spans="1:8" ht="78" customHeight="1" x14ac:dyDescent="0.25">
      <c r="A683" s="15" t="s">
        <v>709</v>
      </c>
      <c r="B683" s="16" t="s">
        <v>425</v>
      </c>
      <c r="C683" s="16" t="s">
        <v>11</v>
      </c>
      <c r="D683" s="16" t="s">
        <v>428</v>
      </c>
      <c r="E683" s="16"/>
      <c r="F683" s="6">
        <f>'4'!G699</f>
        <v>111475382</v>
      </c>
      <c r="G683" s="6">
        <f>'4'!H699</f>
        <v>20778837.190000001</v>
      </c>
      <c r="H683" s="6">
        <f t="shared" si="10"/>
        <v>18.639843898449257</v>
      </c>
    </row>
    <row r="684" spans="1:8" ht="89.25" customHeight="1" x14ac:dyDescent="0.25">
      <c r="A684" s="15" t="s">
        <v>681</v>
      </c>
      <c r="B684" s="16" t="s">
        <v>425</v>
      </c>
      <c r="C684" s="16" t="s">
        <v>11</v>
      </c>
      <c r="D684" s="16" t="s">
        <v>429</v>
      </c>
      <c r="E684" s="16"/>
      <c r="F684" s="6">
        <f>'4'!G700</f>
        <v>73933237</v>
      </c>
      <c r="G684" s="6">
        <f>'4'!H700</f>
        <v>13426153.07</v>
      </c>
      <c r="H684" s="6">
        <f t="shared" si="10"/>
        <v>18.159833945861184</v>
      </c>
    </row>
    <row r="685" spans="1:8" ht="66.75" customHeight="1" x14ac:dyDescent="0.25">
      <c r="A685" s="15" t="s">
        <v>682</v>
      </c>
      <c r="B685" s="16" t="s">
        <v>425</v>
      </c>
      <c r="C685" s="16" t="s">
        <v>11</v>
      </c>
      <c r="D685" s="16" t="s">
        <v>430</v>
      </c>
      <c r="E685" s="16"/>
      <c r="F685" s="6">
        <f>'4'!G701</f>
        <v>110000</v>
      </c>
      <c r="G685" s="6">
        <f>'4'!H701</f>
        <v>0</v>
      </c>
      <c r="H685" s="6">
        <f t="shared" si="10"/>
        <v>0</v>
      </c>
    </row>
    <row r="686" spans="1:8" ht="109.5" customHeight="1" x14ac:dyDescent="0.25">
      <c r="A686" s="15" t="s">
        <v>431</v>
      </c>
      <c r="B686" s="16" t="s">
        <v>425</v>
      </c>
      <c r="C686" s="16" t="s">
        <v>11</v>
      </c>
      <c r="D686" s="16" t="s">
        <v>432</v>
      </c>
      <c r="E686" s="16"/>
      <c r="F686" s="6">
        <f>'4'!G702</f>
        <v>50000</v>
      </c>
      <c r="G686" s="6">
        <f>'4'!H702</f>
        <v>0</v>
      </c>
      <c r="H686" s="6">
        <f t="shared" si="10"/>
        <v>0</v>
      </c>
    </row>
    <row r="687" spans="1:8" ht="50.25" customHeight="1" x14ac:dyDescent="0.25">
      <c r="A687" s="15" t="s">
        <v>29</v>
      </c>
      <c r="B687" s="16" t="s">
        <v>425</v>
      </c>
      <c r="C687" s="16" t="s">
        <v>11</v>
      </c>
      <c r="D687" s="16" t="s">
        <v>432</v>
      </c>
      <c r="E687" s="16" t="s">
        <v>30</v>
      </c>
      <c r="F687" s="6">
        <f>'4'!G703</f>
        <v>50000</v>
      </c>
      <c r="G687" s="6">
        <f>'4'!H703</f>
        <v>0</v>
      </c>
      <c r="H687" s="6">
        <f t="shared" si="10"/>
        <v>0</v>
      </c>
    </row>
    <row r="688" spans="1:8" ht="76.5" customHeight="1" x14ac:dyDescent="0.25">
      <c r="A688" s="15" t="s">
        <v>31</v>
      </c>
      <c r="B688" s="16" t="s">
        <v>425</v>
      </c>
      <c r="C688" s="16" t="s">
        <v>11</v>
      </c>
      <c r="D688" s="16" t="s">
        <v>432</v>
      </c>
      <c r="E688" s="16" t="s">
        <v>32</v>
      </c>
      <c r="F688" s="6">
        <f>'4'!G704</f>
        <v>50000</v>
      </c>
      <c r="G688" s="6">
        <f>'4'!H704</f>
        <v>0</v>
      </c>
      <c r="H688" s="6">
        <f t="shared" si="10"/>
        <v>0</v>
      </c>
    </row>
    <row r="689" spans="1:8" ht="74.25" customHeight="1" x14ac:dyDescent="0.25">
      <c r="A689" s="15" t="s">
        <v>433</v>
      </c>
      <c r="B689" s="16" t="s">
        <v>425</v>
      </c>
      <c r="C689" s="16" t="s">
        <v>11</v>
      </c>
      <c r="D689" s="16" t="s">
        <v>434</v>
      </c>
      <c r="E689" s="16"/>
      <c r="F689" s="6">
        <f>'4'!G705</f>
        <v>60000</v>
      </c>
      <c r="G689" s="6">
        <f>'4'!H705</f>
        <v>0</v>
      </c>
      <c r="H689" s="6">
        <f t="shared" si="10"/>
        <v>0</v>
      </c>
    </row>
    <row r="690" spans="1:8" ht="63" customHeight="1" x14ac:dyDescent="0.25">
      <c r="A690" s="15" t="s">
        <v>29</v>
      </c>
      <c r="B690" s="16" t="s">
        <v>425</v>
      </c>
      <c r="C690" s="16" t="s">
        <v>11</v>
      </c>
      <c r="D690" s="16" t="s">
        <v>434</v>
      </c>
      <c r="E690" s="16" t="s">
        <v>30</v>
      </c>
      <c r="F690" s="6">
        <f>'4'!G706</f>
        <v>60000</v>
      </c>
      <c r="G690" s="6">
        <f>'4'!H706</f>
        <v>0</v>
      </c>
      <c r="H690" s="6">
        <f t="shared" si="10"/>
        <v>0</v>
      </c>
    </row>
    <row r="691" spans="1:8" ht="70.5" customHeight="1" x14ac:dyDescent="0.25">
      <c r="A691" s="15" t="s">
        <v>31</v>
      </c>
      <c r="B691" s="16" t="s">
        <v>425</v>
      </c>
      <c r="C691" s="16" t="s">
        <v>11</v>
      </c>
      <c r="D691" s="16" t="s">
        <v>434</v>
      </c>
      <c r="E691" s="16" t="s">
        <v>32</v>
      </c>
      <c r="F691" s="6">
        <f>'4'!G707</f>
        <v>60000</v>
      </c>
      <c r="G691" s="6">
        <f>'4'!H707</f>
        <v>0</v>
      </c>
      <c r="H691" s="6">
        <f t="shared" si="10"/>
        <v>0</v>
      </c>
    </row>
    <row r="692" spans="1:8" ht="87.75" customHeight="1" x14ac:dyDescent="0.25">
      <c r="A692" s="15" t="s">
        <v>683</v>
      </c>
      <c r="B692" s="16" t="s">
        <v>425</v>
      </c>
      <c r="C692" s="16" t="s">
        <v>11</v>
      </c>
      <c r="D692" s="16" t="s">
        <v>435</v>
      </c>
      <c r="E692" s="16"/>
      <c r="F692" s="6">
        <f>'4'!G708</f>
        <v>1800549</v>
      </c>
      <c r="G692" s="6">
        <f>'4'!H708</f>
        <v>14400</v>
      </c>
      <c r="H692" s="6">
        <f t="shared" si="10"/>
        <v>0.79975607439730889</v>
      </c>
    </row>
    <row r="693" spans="1:8" ht="72" customHeight="1" x14ac:dyDescent="0.25">
      <c r="A693" s="15" t="str">
        <f>'4'!A709</f>
        <v>Обеспечение развития и укрепления материально- технической базы муниципальных учреждений</v>
      </c>
      <c r="B693" s="16" t="str">
        <f>'4'!C709</f>
        <v>08</v>
      </c>
      <c r="C693" s="16" t="str">
        <f>'4'!D709</f>
        <v>01</v>
      </c>
      <c r="D693" s="16" t="str">
        <f>'4'!E709</f>
        <v>5Н 1 02 00580</v>
      </c>
      <c r="E693" s="16">
        <f>'4'!F709</f>
        <v>0</v>
      </c>
      <c r="F693" s="37">
        <f>'4'!G709</f>
        <v>1590249</v>
      </c>
      <c r="G693" s="37">
        <f>'4'!H709</f>
        <v>0</v>
      </c>
      <c r="H693" s="6">
        <f t="shared" si="10"/>
        <v>0</v>
      </c>
    </row>
    <row r="694" spans="1:8" ht="64.5" customHeight="1" x14ac:dyDescent="0.25">
      <c r="A694" s="15" t="str">
        <f>'4'!A710</f>
        <v>Предоставление субсидий бюджетным, автономным учреждениям и иным некоммерческим организациям</v>
      </c>
      <c r="B694" s="16" t="str">
        <f>'4'!C710</f>
        <v>08</v>
      </c>
      <c r="C694" s="16" t="str">
        <f>'4'!D710</f>
        <v>01</v>
      </c>
      <c r="D694" s="16" t="str">
        <f>'4'!E710</f>
        <v>5Н 1 02 00580</v>
      </c>
      <c r="E694" s="16" t="str">
        <f>'4'!F710</f>
        <v>600</v>
      </c>
      <c r="F694" s="37">
        <f>'4'!G710</f>
        <v>1590249</v>
      </c>
      <c r="G694" s="37">
        <f>'4'!H710</f>
        <v>0</v>
      </c>
      <c r="H694" s="6">
        <f t="shared" si="10"/>
        <v>0</v>
      </c>
    </row>
    <row r="695" spans="1:8" ht="44.25" customHeight="1" x14ac:dyDescent="0.25">
      <c r="A695" s="15" t="str">
        <f>'4'!A711</f>
        <v>Субсидии бюджетным учреждениям</v>
      </c>
      <c r="B695" s="16" t="str">
        <f>'4'!C711</f>
        <v>08</v>
      </c>
      <c r="C695" s="16" t="str">
        <f>'4'!D711</f>
        <v>01</v>
      </c>
      <c r="D695" s="16" t="str">
        <f>'4'!E711</f>
        <v>5Н 1 02 00580</v>
      </c>
      <c r="E695" s="16" t="str">
        <f>'4'!F711</f>
        <v>610</v>
      </c>
      <c r="F695" s="37">
        <f>'4'!G711</f>
        <v>1590249</v>
      </c>
      <c r="G695" s="37">
        <f>'4'!H711</f>
        <v>0</v>
      </c>
      <c r="H695" s="6">
        <f t="shared" si="10"/>
        <v>0</v>
      </c>
    </row>
    <row r="696" spans="1:8" ht="51.75" customHeight="1" x14ac:dyDescent="0.25">
      <c r="A696" s="15" t="s">
        <v>316</v>
      </c>
      <c r="B696" s="16" t="s">
        <v>425</v>
      </c>
      <c r="C696" s="16" t="s">
        <v>11</v>
      </c>
      <c r="D696" s="16" t="s">
        <v>436</v>
      </c>
      <c r="E696" s="16"/>
      <c r="F696" s="37">
        <f>'4'!G712</f>
        <v>156300</v>
      </c>
      <c r="G696" s="37">
        <f>'4'!H712</f>
        <v>14400</v>
      </c>
      <c r="H696" s="6">
        <f t="shared" si="10"/>
        <v>9.2130518234165066</v>
      </c>
    </row>
    <row r="697" spans="1:8" ht="71.25" customHeight="1" x14ac:dyDescent="0.25">
      <c r="A697" s="15" t="s">
        <v>147</v>
      </c>
      <c r="B697" s="16" t="s">
        <v>425</v>
      </c>
      <c r="C697" s="16" t="s">
        <v>11</v>
      </c>
      <c r="D697" s="16" t="s">
        <v>436</v>
      </c>
      <c r="E697" s="16" t="s">
        <v>148</v>
      </c>
      <c r="F697" s="37">
        <f>'4'!G713</f>
        <v>156300</v>
      </c>
      <c r="G697" s="37">
        <f>'4'!H713</f>
        <v>14400</v>
      </c>
      <c r="H697" s="6">
        <f t="shared" si="10"/>
        <v>9.2130518234165066</v>
      </c>
    </row>
    <row r="698" spans="1:8" ht="38.25" customHeight="1" x14ac:dyDescent="0.25">
      <c r="A698" s="15" t="s">
        <v>318</v>
      </c>
      <c r="B698" s="16" t="s">
        <v>425</v>
      </c>
      <c r="C698" s="16" t="s">
        <v>11</v>
      </c>
      <c r="D698" s="16" t="s">
        <v>436</v>
      </c>
      <c r="E698" s="16" t="s">
        <v>319</v>
      </c>
      <c r="F698" s="37">
        <f>'4'!G714</f>
        <v>156300</v>
      </c>
      <c r="G698" s="37">
        <f>'4'!H714</f>
        <v>14400</v>
      </c>
      <c r="H698" s="6">
        <f t="shared" si="10"/>
        <v>9.2130518234165066</v>
      </c>
    </row>
    <row r="699" spans="1:8" ht="41.25" customHeight="1" x14ac:dyDescent="0.25">
      <c r="A699" s="15" t="s">
        <v>437</v>
      </c>
      <c r="B699" s="16" t="s">
        <v>425</v>
      </c>
      <c r="C699" s="16" t="s">
        <v>11</v>
      </c>
      <c r="D699" s="16" t="s">
        <v>438</v>
      </c>
      <c r="E699" s="16"/>
      <c r="F699" s="37">
        <f>'4'!G715</f>
        <v>54000</v>
      </c>
      <c r="G699" s="37">
        <f>'4'!H715</f>
        <v>0</v>
      </c>
      <c r="H699" s="6">
        <f t="shared" si="10"/>
        <v>0</v>
      </c>
    </row>
    <row r="700" spans="1:8" ht="71.25" customHeight="1" x14ac:dyDescent="0.25">
      <c r="A700" s="15" t="s">
        <v>147</v>
      </c>
      <c r="B700" s="16" t="s">
        <v>425</v>
      </c>
      <c r="C700" s="16" t="s">
        <v>11</v>
      </c>
      <c r="D700" s="16" t="s">
        <v>438</v>
      </c>
      <c r="E700" s="16" t="s">
        <v>148</v>
      </c>
      <c r="F700" s="37">
        <f>'4'!G716</f>
        <v>54000</v>
      </c>
      <c r="G700" s="37">
        <f>'4'!H716</f>
        <v>0</v>
      </c>
      <c r="H700" s="6">
        <f t="shared" si="10"/>
        <v>0</v>
      </c>
    </row>
    <row r="701" spans="1:8" ht="33.75" customHeight="1" x14ac:dyDescent="0.25">
      <c r="A701" s="15" t="s">
        <v>318</v>
      </c>
      <c r="B701" s="16" t="s">
        <v>425</v>
      </c>
      <c r="C701" s="16" t="s">
        <v>11</v>
      </c>
      <c r="D701" s="16" t="s">
        <v>438</v>
      </c>
      <c r="E701" s="16" t="s">
        <v>319</v>
      </c>
      <c r="F701" s="37">
        <f>'4'!G717</f>
        <v>54000</v>
      </c>
      <c r="G701" s="37">
        <f>'4'!H717</f>
        <v>0</v>
      </c>
      <c r="H701" s="6">
        <f t="shared" si="10"/>
        <v>0</v>
      </c>
    </row>
    <row r="702" spans="1:8" ht="53.25" customHeight="1" x14ac:dyDescent="0.25">
      <c r="A702" s="15" t="s">
        <v>684</v>
      </c>
      <c r="B702" s="16" t="s">
        <v>425</v>
      </c>
      <c r="C702" s="16" t="s">
        <v>11</v>
      </c>
      <c r="D702" s="16" t="s">
        <v>439</v>
      </c>
      <c r="E702" s="16"/>
      <c r="F702" s="37">
        <f>'4'!G718</f>
        <v>136900</v>
      </c>
      <c r="G702" s="37">
        <f>'4'!H718</f>
        <v>0</v>
      </c>
      <c r="H702" s="6">
        <f t="shared" si="10"/>
        <v>0</v>
      </c>
    </row>
    <row r="703" spans="1:8" ht="18.75" x14ac:dyDescent="0.25">
      <c r="A703" s="15" t="s">
        <v>440</v>
      </c>
      <c r="B703" s="16" t="s">
        <v>425</v>
      </c>
      <c r="C703" s="16" t="s">
        <v>11</v>
      </c>
      <c r="D703" s="16" t="s">
        <v>441</v>
      </c>
      <c r="E703" s="16"/>
      <c r="F703" s="37">
        <f>'4'!G719</f>
        <v>136900</v>
      </c>
      <c r="G703" s="37">
        <f>'4'!H719</f>
        <v>0</v>
      </c>
      <c r="H703" s="6">
        <f t="shared" si="10"/>
        <v>0</v>
      </c>
    </row>
    <row r="704" spans="1:8" ht="37.5" x14ac:dyDescent="0.25">
      <c r="A704" s="15" t="s">
        <v>147</v>
      </c>
      <c r="B704" s="16" t="s">
        <v>425</v>
      </c>
      <c r="C704" s="16" t="s">
        <v>11</v>
      </c>
      <c r="D704" s="16" t="s">
        <v>441</v>
      </c>
      <c r="E704" s="16" t="s">
        <v>148</v>
      </c>
      <c r="F704" s="37">
        <f>'4'!G720</f>
        <v>136900</v>
      </c>
      <c r="G704" s="37">
        <f>'4'!H720</f>
        <v>0</v>
      </c>
      <c r="H704" s="6">
        <f t="shared" si="10"/>
        <v>0</v>
      </c>
    </row>
    <row r="705" spans="1:8" ht="39" customHeight="1" x14ac:dyDescent="0.25">
      <c r="A705" s="15" t="s">
        <v>318</v>
      </c>
      <c r="B705" s="16" t="s">
        <v>425</v>
      </c>
      <c r="C705" s="16" t="s">
        <v>11</v>
      </c>
      <c r="D705" s="16" t="s">
        <v>441</v>
      </c>
      <c r="E705" s="16" t="s">
        <v>319</v>
      </c>
      <c r="F705" s="37">
        <f>'4'!G721</f>
        <v>136900</v>
      </c>
      <c r="G705" s="37">
        <f>'4'!H721</f>
        <v>0</v>
      </c>
      <c r="H705" s="6">
        <f t="shared" si="10"/>
        <v>0</v>
      </c>
    </row>
    <row r="706" spans="1:8" ht="51.75" customHeight="1" x14ac:dyDescent="0.25">
      <c r="A706" s="15" t="s">
        <v>650</v>
      </c>
      <c r="B706" s="16" t="s">
        <v>425</v>
      </c>
      <c r="C706" s="16" t="s">
        <v>11</v>
      </c>
      <c r="D706" s="16" t="s">
        <v>442</v>
      </c>
      <c r="E706" s="16"/>
      <c r="F706" s="37">
        <f>'4'!G722</f>
        <v>66755508</v>
      </c>
      <c r="G706" s="37">
        <f>'4'!H722</f>
        <v>12896275.789999999</v>
      </c>
      <c r="H706" s="6">
        <f t="shared" si="10"/>
        <v>19.318669239997394</v>
      </c>
    </row>
    <row r="707" spans="1:8" ht="70.5" customHeight="1" x14ac:dyDescent="0.25">
      <c r="A707" s="15" t="s">
        <v>305</v>
      </c>
      <c r="B707" s="16" t="s">
        <v>425</v>
      </c>
      <c r="C707" s="16" t="s">
        <v>11</v>
      </c>
      <c r="D707" s="16" t="s">
        <v>443</v>
      </c>
      <c r="E707" s="16"/>
      <c r="F707" s="37">
        <f>'4'!G723</f>
        <v>65605508</v>
      </c>
      <c r="G707" s="37">
        <f>'4'!H723</f>
        <v>12896275.789999999</v>
      </c>
      <c r="H707" s="6">
        <f t="shared" si="10"/>
        <v>19.65730650237477</v>
      </c>
    </row>
    <row r="708" spans="1:8" ht="64.5" customHeight="1" x14ac:dyDescent="0.25">
      <c r="A708" s="15" t="s">
        <v>147</v>
      </c>
      <c r="B708" s="16" t="s">
        <v>425</v>
      </c>
      <c r="C708" s="16" t="s">
        <v>11</v>
      </c>
      <c r="D708" s="16" t="s">
        <v>443</v>
      </c>
      <c r="E708" s="16" t="s">
        <v>148</v>
      </c>
      <c r="F708" s="37">
        <f>'4'!G724</f>
        <v>65605508</v>
      </c>
      <c r="G708" s="37">
        <f>'4'!H724</f>
        <v>12896275.789999999</v>
      </c>
      <c r="H708" s="6">
        <f t="shared" si="10"/>
        <v>19.65730650237477</v>
      </c>
    </row>
    <row r="709" spans="1:8" ht="36" customHeight="1" x14ac:dyDescent="0.25">
      <c r="A709" s="15" t="s">
        <v>318</v>
      </c>
      <c r="B709" s="16" t="s">
        <v>425</v>
      </c>
      <c r="C709" s="16" t="s">
        <v>11</v>
      </c>
      <c r="D709" s="16" t="s">
        <v>443</v>
      </c>
      <c r="E709" s="16" t="s">
        <v>319</v>
      </c>
      <c r="F709" s="37">
        <f>'4'!G725</f>
        <v>65605508</v>
      </c>
      <c r="G709" s="37">
        <f>'4'!H725</f>
        <v>12896275.789999999</v>
      </c>
      <c r="H709" s="6">
        <f t="shared" si="10"/>
        <v>19.65730650237477</v>
      </c>
    </row>
    <row r="710" spans="1:8" ht="125.25" customHeight="1" x14ac:dyDescent="0.25">
      <c r="A710" s="15" t="s">
        <v>444</v>
      </c>
      <c r="B710" s="16" t="s">
        <v>425</v>
      </c>
      <c r="C710" s="16" t="s">
        <v>11</v>
      </c>
      <c r="D710" s="16" t="s">
        <v>445</v>
      </c>
      <c r="E710" s="16"/>
      <c r="F710" s="37">
        <f>'4'!G726</f>
        <v>100000</v>
      </c>
      <c r="G710" s="37">
        <f>'4'!H726</f>
        <v>0</v>
      </c>
      <c r="H710" s="6">
        <f t="shared" si="10"/>
        <v>0</v>
      </c>
    </row>
    <row r="711" spans="1:8" ht="71.25" customHeight="1" x14ac:dyDescent="0.25">
      <c r="A711" s="15" t="s">
        <v>147</v>
      </c>
      <c r="B711" s="16" t="s">
        <v>425</v>
      </c>
      <c r="C711" s="16" t="s">
        <v>11</v>
      </c>
      <c r="D711" s="16" t="s">
        <v>445</v>
      </c>
      <c r="E711" s="16" t="s">
        <v>148</v>
      </c>
      <c r="F711" s="37">
        <f>'4'!G727</f>
        <v>100000</v>
      </c>
      <c r="G711" s="37">
        <f>'4'!H727</f>
        <v>0</v>
      </c>
      <c r="H711" s="6">
        <f t="shared" si="10"/>
        <v>0</v>
      </c>
    </row>
    <row r="712" spans="1:8" ht="38.25" customHeight="1" x14ac:dyDescent="0.25">
      <c r="A712" s="15" t="s">
        <v>318</v>
      </c>
      <c r="B712" s="16" t="s">
        <v>425</v>
      </c>
      <c r="C712" s="16" t="s">
        <v>11</v>
      </c>
      <c r="D712" s="16" t="s">
        <v>445</v>
      </c>
      <c r="E712" s="16" t="s">
        <v>319</v>
      </c>
      <c r="F712" s="37">
        <f>'4'!G728</f>
        <v>100000</v>
      </c>
      <c r="G712" s="37">
        <f>'4'!H728</f>
        <v>0</v>
      </c>
      <c r="H712" s="6">
        <f t="shared" si="10"/>
        <v>0</v>
      </c>
    </row>
    <row r="713" spans="1:8" ht="131.25" x14ac:dyDescent="0.25">
      <c r="A713" s="15" t="s">
        <v>33</v>
      </c>
      <c r="B713" s="16" t="s">
        <v>425</v>
      </c>
      <c r="C713" s="16" t="s">
        <v>11</v>
      </c>
      <c r="D713" s="16" t="s">
        <v>446</v>
      </c>
      <c r="E713" s="16"/>
      <c r="F713" s="37">
        <f>'4'!G729</f>
        <v>1050000</v>
      </c>
      <c r="G713" s="37">
        <f>'4'!H729</f>
        <v>0</v>
      </c>
      <c r="H713" s="6">
        <f t="shared" ref="H713:H776" si="11">G713/F713*100</f>
        <v>0</v>
      </c>
    </row>
    <row r="714" spans="1:8" ht="63.75" customHeight="1" x14ac:dyDescent="0.25">
      <c r="A714" s="15" t="s">
        <v>147</v>
      </c>
      <c r="B714" s="16" t="s">
        <v>425</v>
      </c>
      <c r="C714" s="16" t="s">
        <v>11</v>
      </c>
      <c r="D714" s="16" t="s">
        <v>446</v>
      </c>
      <c r="E714" s="16" t="s">
        <v>148</v>
      </c>
      <c r="F714" s="37">
        <f>'4'!G730</f>
        <v>1050000</v>
      </c>
      <c r="G714" s="37">
        <f>'4'!H730</f>
        <v>0</v>
      </c>
      <c r="H714" s="6">
        <f t="shared" si="11"/>
        <v>0</v>
      </c>
    </row>
    <row r="715" spans="1:8" ht="33.75" customHeight="1" x14ac:dyDescent="0.25">
      <c r="A715" s="15" t="s">
        <v>318</v>
      </c>
      <c r="B715" s="16" t="s">
        <v>425</v>
      </c>
      <c r="C715" s="16" t="s">
        <v>11</v>
      </c>
      <c r="D715" s="16" t="s">
        <v>446</v>
      </c>
      <c r="E715" s="16" t="s">
        <v>319</v>
      </c>
      <c r="F715" s="37">
        <f>'4'!G731</f>
        <v>1050000</v>
      </c>
      <c r="G715" s="37">
        <f>'4'!H731</f>
        <v>0</v>
      </c>
      <c r="H715" s="6">
        <f t="shared" si="11"/>
        <v>0</v>
      </c>
    </row>
    <row r="716" spans="1:8" ht="90.75" customHeight="1" x14ac:dyDescent="0.25">
      <c r="A716" s="15" t="s">
        <v>685</v>
      </c>
      <c r="B716" s="16" t="s">
        <v>425</v>
      </c>
      <c r="C716" s="16" t="s">
        <v>11</v>
      </c>
      <c r="D716" s="16" t="s">
        <v>447</v>
      </c>
      <c r="E716" s="16"/>
      <c r="F716" s="37">
        <f>'4'!G732</f>
        <v>1776380</v>
      </c>
      <c r="G716" s="37">
        <f>'4'!H732</f>
        <v>296017.13</v>
      </c>
      <c r="H716" s="6">
        <f t="shared" si="11"/>
        <v>16.664065684144159</v>
      </c>
    </row>
    <row r="717" spans="1:8" ht="60.75" customHeight="1" x14ac:dyDescent="0.25">
      <c r="A717" s="15" t="s">
        <v>448</v>
      </c>
      <c r="B717" s="16" t="s">
        <v>425</v>
      </c>
      <c r="C717" s="16" t="s">
        <v>11</v>
      </c>
      <c r="D717" s="16" t="s">
        <v>449</v>
      </c>
      <c r="E717" s="16"/>
      <c r="F717" s="37">
        <f>'4'!G733</f>
        <v>1776380</v>
      </c>
      <c r="G717" s="37">
        <f>'4'!H733</f>
        <v>296017.13</v>
      </c>
      <c r="H717" s="6">
        <f t="shared" si="11"/>
        <v>16.664065684144159</v>
      </c>
    </row>
    <row r="718" spans="1:8" ht="64.5" customHeight="1" x14ac:dyDescent="0.25">
      <c r="A718" s="15" t="s">
        <v>147</v>
      </c>
      <c r="B718" s="16" t="s">
        <v>425</v>
      </c>
      <c r="C718" s="16" t="s">
        <v>11</v>
      </c>
      <c r="D718" s="16" t="s">
        <v>449</v>
      </c>
      <c r="E718" s="16" t="s">
        <v>148</v>
      </c>
      <c r="F718" s="37">
        <f>'4'!G734</f>
        <v>1776380</v>
      </c>
      <c r="G718" s="37">
        <f>'4'!H734</f>
        <v>296017.13</v>
      </c>
      <c r="H718" s="6">
        <f t="shared" si="11"/>
        <v>16.664065684144159</v>
      </c>
    </row>
    <row r="719" spans="1:8" ht="41.25" customHeight="1" x14ac:dyDescent="0.25">
      <c r="A719" s="15" t="s">
        <v>318</v>
      </c>
      <c r="B719" s="16" t="s">
        <v>425</v>
      </c>
      <c r="C719" s="16" t="s">
        <v>11</v>
      </c>
      <c r="D719" s="16" t="s">
        <v>449</v>
      </c>
      <c r="E719" s="16" t="s">
        <v>319</v>
      </c>
      <c r="F719" s="37">
        <f>'4'!G735</f>
        <v>1776380</v>
      </c>
      <c r="G719" s="37">
        <f>'4'!H735</f>
        <v>296017.13</v>
      </c>
      <c r="H719" s="6">
        <f t="shared" si="11"/>
        <v>16.664065684144159</v>
      </c>
    </row>
    <row r="720" spans="1:8" ht="66" customHeight="1" x14ac:dyDescent="0.25">
      <c r="A720" s="15" t="s">
        <v>658</v>
      </c>
      <c r="B720" s="16" t="s">
        <v>425</v>
      </c>
      <c r="C720" s="16" t="s">
        <v>11</v>
      </c>
      <c r="D720" s="16" t="s">
        <v>450</v>
      </c>
      <c r="E720" s="16"/>
      <c r="F720" s="37">
        <f>'4'!G736</f>
        <v>3353900</v>
      </c>
      <c r="G720" s="37">
        <f>'4'!H736</f>
        <v>219460.15</v>
      </c>
      <c r="H720" s="6">
        <f t="shared" si="11"/>
        <v>6.5434315274754766</v>
      </c>
    </row>
    <row r="721" spans="1:8" ht="108" customHeight="1" x14ac:dyDescent="0.25">
      <c r="A721" s="15" t="s">
        <v>207</v>
      </c>
      <c r="B721" s="16" t="s">
        <v>425</v>
      </c>
      <c r="C721" s="16" t="s">
        <v>11</v>
      </c>
      <c r="D721" s="16" t="s">
        <v>451</v>
      </c>
      <c r="E721" s="16"/>
      <c r="F721" s="37">
        <f>'4'!G737</f>
        <v>3353900</v>
      </c>
      <c r="G721" s="37">
        <f>'4'!H737</f>
        <v>219460.15</v>
      </c>
      <c r="H721" s="6">
        <f t="shared" si="11"/>
        <v>6.5434315274754766</v>
      </c>
    </row>
    <row r="722" spans="1:8" ht="66.75" customHeight="1" x14ac:dyDescent="0.25">
      <c r="A722" s="15" t="s">
        <v>147</v>
      </c>
      <c r="B722" s="16" t="s">
        <v>425</v>
      </c>
      <c r="C722" s="16" t="s">
        <v>11</v>
      </c>
      <c r="D722" s="16" t="s">
        <v>451</v>
      </c>
      <c r="E722" s="16" t="s">
        <v>148</v>
      </c>
      <c r="F722" s="37">
        <f>'4'!G738</f>
        <v>3353900</v>
      </c>
      <c r="G722" s="37">
        <f>'4'!H738</f>
        <v>219460.15</v>
      </c>
      <c r="H722" s="6">
        <f t="shared" si="11"/>
        <v>6.5434315274754766</v>
      </c>
    </row>
    <row r="723" spans="1:8" ht="34.5" customHeight="1" x14ac:dyDescent="0.25">
      <c r="A723" s="15" t="s">
        <v>318</v>
      </c>
      <c r="B723" s="16" t="s">
        <v>425</v>
      </c>
      <c r="C723" s="16" t="s">
        <v>11</v>
      </c>
      <c r="D723" s="16" t="s">
        <v>451</v>
      </c>
      <c r="E723" s="16" t="s">
        <v>319</v>
      </c>
      <c r="F723" s="37">
        <f>'4'!G739</f>
        <v>3353900</v>
      </c>
      <c r="G723" s="37">
        <f>'4'!H739</f>
        <v>219460.15</v>
      </c>
      <c r="H723" s="6">
        <f t="shared" si="11"/>
        <v>6.5434315274754766</v>
      </c>
    </row>
    <row r="724" spans="1:8" ht="66" customHeight="1" x14ac:dyDescent="0.25">
      <c r="A724" s="15" t="s">
        <v>686</v>
      </c>
      <c r="B724" s="16" t="s">
        <v>425</v>
      </c>
      <c r="C724" s="16" t="s">
        <v>11</v>
      </c>
      <c r="D724" s="16" t="s">
        <v>452</v>
      </c>
      <c r="E724" s="16"/>
      <c r="F724" s="37">
        <f>'4'!G740</f>
        <v>35155295</v>
      </c>
      <c r="G724" s="37">
        <f>'4'!H740</f>
        <v>6172760.8899999997</v>
      </c>
      <c r="H724" s="6">
        <f t="shared" si="11"/>
        <v>17.558552388765332</v>
      </c>
    </row>
    <row r="725" spans="1:8" ht="87" customHeight="1" x14ac:dyDescent="0.25">
      <c r="A725" s="15" t="s">
        <v>687</v>
      </c>
      <c r="B725" s="16" t="s">
        <v>425</v>
      </c>
      <c r="C725" s="16" t="s">
        <v>11</v>
      </c>
      <c r="D725" s="16" t="s">
        <v>453</v>
      </c>
      <c r="E725" s="16"/>
      <c r="F725" s="37">
        <f>'4'!G741</f>
        <v>141800</v>
      </c>
      <c r="G725" s="37">
        <f>'4'!H741</f>
        <v>12000</v>
      </c>
      <c r="H725" s="6">
        <f t="shared" si="11"/>
        <v>8.4626234132581093</v>
      </c>
    </row>
    <row r="726" spans="1:8" ht="57.75" customHeight="1" x14ac:dyDescent="0.25">
      <c r="A726" s="15" t="s">
        <v>316</v>
      </c>
      <c r="B726" s="16" t="s">
        <v>425</v>
      </c>
      <c r="C726" s="16" t="s">
        <v>11</v>
      </c>
      <c r="D726" s="16" t="s">
        <v>454</v>
      </c>
      <c r="E726" s="16"/>
      <c r="F726" s="37">
        <f>'4'!G742</f>
        <v>91800</v>
      </c>
      <c r="G726" s="37">
        <f>'4'!H742</f>
        <v>12000</v>
      </c>
      <c r="H726" s="6">
        <f t="shared" si="11"/>
        <v>13.071895424836603</v>
      </c>
    </row>
    <row r="727" spans="1:8" ht="69.75" customHeight="1" x14ac:dyDescent="0.25">
      <c r="A727" s="15" t="s">
        <v>147</v>
      </c>
      <c r="B727" s="16" t="s">
        <v>425</v>
      </c>
      <c r="C727" s="16" t="s">
        <v>11</v>
      </c>
      <c r="D727" s="16" t="s">
        <v>454</v>
      </c>
      <c r="E727" s="16" t="s">
        <v>148</v>
      </c>
      <c r="F727" s="37">
        <f>'4'!G743</f>
        <v>91800</v>
      </c>
      <c r="G727" s="37">
        <f>'4'!H743</f>
        <v>12000</v>
      </c>
      <c r="H727" s="6">
        <f t="shared" si="11"/>
        <v>13.071895424836603</v>
      </c>
    </row>
    <row r="728" spans="1:8" ht="33" customHeight="1" x14ac:dyDescent="0.25">
      <c r="A728" s="15" t="s">
        <v>318</v>
      </c>
      <c r="B728" s="16" t="s">
        <v>425</v>
      </c>
      <c r="C728" s="16" t="s">
        <v>11</v>
      </c>
      <c r="D728" s="16" t="s">
        <v>454</v>
      </c>
      <c r="E728" s="16" t="s">
        <v>319</v>
      </c>
      <c r="F728" s="37">
        <f>'4'!G744</f>
        <v>91800</v>
      </c>
      <c r="G728" s="37">
        <f>'4'!H744</f>
        <v>12000</v>
      </c>
      <c r="H728" s="6">
        <f t="shared" si="11"/>
        <v>13.071895424836603</v>
      </c>
    </row>
    <row r="729" spans="1:8" ht="63" customHeight="1" x14ac:dyDescent="0.25">
      <c r="A729" s="15" t="str">
        <f>'4'!A745</f>
        <v>Мероприятия по информатизации библиотек</v>
      </c>
      <c r="B729" s="16" t="str">
        <f>'4'!C745</f>
        <v>08</v>
      </c>
      <c r="C729" s="16" t="str">
        <f>'4'!D745</f>
        <v>01</v>
      </c>
      <c r="D729" s="16" t="str">
        <f>'4'!E745</f>
        <v>5Н 2 02 00640</v>
      </c>
      <c r="E729" s="16"/>
      <c r="F729" s="37">
        <f>'4'!G745</f>
        <v>50000</v>
      </c>
      <c r="G729" s="37">
        <f>'4'!H745</f>
        <v>0</v>
      </c>
      <c r="H729" s="6">
        <f t="shared" si="11"/>
        <v>0</v>
      </c>
    </row>
    <row r="730" spans="1:8" ht="68.25" customHeight="1" x14ac:dyDescent="0.25">
      <c r="A730" s="15" t="str">
        <f>'4'!A746</f>
        <v>Предоставление субсидий бюджетным, автономным учреждениям и иным некоммерческим организациям</v>
      </c>
      <c r="B730" s="16" t="str">
        <f>'4'!C746</f>
        <v>08</v>
      </c>
      <c r="C730" s="16" t="str">
        <f>'4'!D746</f>
        <v>01</v>
      </c>
      <c r="D730" s="16" t="str">
        <f>'4'!E746</f>
        <v>5Н 2 02 00640</v>
      </c>
      <c r="E730" s="16" t="str">
        <f>'4'!F746</f>
        <v>600</v>
      </c>
      <c r="F730" s="37">
        <f>'4'!G746</f>
        <v>50000</v>
      </c>
      <c r="G730" s="37">
        <f>'4'!H746</f>
        <v>0</v>
      </c>
      <c r="H730" s="6">
        <f t="shared" si="11"/>
        <v>0</v>
      </c>
    </row>
    <row r="731" spans="1:8" ht="34.5" customHeight="1" x14ac:dyDescent="0.25">
      <c r="A731" s="15" t="str">
        <f>'4'!A747</f>
        <v>Субсидии бюджетным учреждениям</v>
      </c>
      <c r="B731" s="16" t="str">
        <f>'4'!C747</f>
        <v>08</v>
      </c>
      <c r="C731" s="16" t="str">
        <f>'4'!D747</f>
        <v>01</v>
      </c>
      <c r="D731" s="16" t="str">
        <f>'4'!E747</f>
        <v>5Н 2 02 00640</v>
      </c>
      <c r="E731" s="16" t="str">
        <f>'4'!F747</f>
        <v>610</v>
      </c>
      <c r="F731" s="37">
        <f>'4'!G747</f>
        <v>50000</v>
      </c>
      <c r="G731" s="37">
        <f>'4'!H747</f>
        <v>0</v>
      </c>
      <c r="H731" s="6">
        <f t="shared" si="11"/>
        <v>0</v>
      </c>
    </row>
    <row r="732" spans="1:8" ht="75.75" customHeight="1" x14ac:dyDescent="0.25">
      <c r="A732" s="15" t="s">
        <v>688</v>
      </c>
      <c r="B732" s="16" t="s">
        <v>425</v>
      </c>
      <c r="C732" s="16" t="s">
        <v>11</v>
      </c>
      <c r="D732" s="16" t="s">
        <v>455</v>
      </c>
      <c r="E732" s="16"/>
      <c r="F732" s="37">
        <f>'4'!G748</f>
        <v>25592495</v>
      </c>
      <c r="G732" s="37">
        <f>'4'!H748</f>
        <v>4976567.0599999996</v>
      </c>
      <c r="H732" s="6">
        <f t="shared" si="11"/>
        <v>19.445415775210662</v>
      </c>
    </row>
    <row r="733" spans="1:8" ht="73.5" customHeight="1" x14ac:dyDescent="0.25">
      <c r="A733" s="15" t="s">
        <v>305</v>
      </c>
      <c r="B733" s="16" t="s">
        <v>425</v>
      </c>
      <c r="C733" s="16" t="s">
        <v>11</v>
      </c>
      <c r="D733" s="16" t="s">
        <v>456</v>
      </c>
      <c r="E733" s="16"/>
      <c r="F733" s="37">
        <f>'4'!G749</f>
        <v>25112495</v>
      </c>
      <c r="G733" s="37">
        <f>'4'!H749</f>
        <v>4976567.0599999996</v>
      </c>
      <c r="H733" s="6">
        <f t="shared" si="11"/>
        <v>19.81709527468298</v>
      </c>
    </row>
    <row r="734" spans="1:8" ht="68.25" customHeight="1" x14ac:dyDescent="0.25">
      <c r="A734" s="15" t="s">
        <v>147</v>
      </c>
      <c r="B734" s="16" t="s">
        <v>425</v>
      </c>
      <c r="C734" s="16" t="s">
        <v>11</v>
      </c>
      <c r="D734" s="16" t="s">
        <v>456</v>
      </c>
      <c r="E734" s="16" t="s">
        <v>148</v>
      </c>
      <c r="F734" s="37">
        <f>'4'!G750</f>
        <v>25112495</v>
      </c>
      <c r="G734" s="37">
        <f>'4'!H750</f>
        <v>4976567.0599999996</v>
      </c>
      <c r="H734" s="6">
        <f t="shared" si="11"/>
        <v>19.81709527468298</v>
      </c>
    </row>
    <row r="735" spans="1:8" ht="36" customHeight="1" x14ac:dyDescent="0.25">
      <c r="A735" s="15" t="s">
        <v>318</v>
      </c>
      <c r="B735" s="16" t="s">
        <v>425</v>
      </c>
      <c r="C735" s="16" t="s">
        <v>11</v>
      </c>
      <c r="D735" s="16" t="s">
        <v>456</v>
      </c>
      <c r="E735" s="16" t="s">
        <v>319</v>
      </c>
      <c r="F735" s="37">
        <f>'4'!G751</f>
        <v>25112495</v>
      </c>
      <c r="G735" s="37">
        <f>'4'!H751</f>
        <v>4976567.0599999996</v>
      </c>
      <c r="H735" s="6">
        <f t="shared" si="11"/>
        <v>19.81709527468298</v>
      </c>
    </row>
    <row r="736" spans="1:8" ht="131.25" x14ac:dyDescent="0.25">
      <c r="A736" s="15" t="s">
        <v>33</v>
      </c>
      <c r="B736" s="16" t="s">
        <v>425</v>
      </c>
      <c r="C736" s="16" t="s">
        <v>11</v>
      </c>
      <c r="D736" s="16" t="s">
        <v>457</v>
      </c>
      <c r="E736" s="16"/>
      <c r="F736" s="37">
        <f>'4'!G752</f>
        <v>480000</v>
      </c>
      <c r="G736" s="37">
        <f>'4'!H752</f>
        <v>0</v>
      </c>
      <c r="H736" s="6">
        <f t="shared" si="11"/>
        <v>0</v>
      </c>
    </row>
    <row r="737" spans="1:8" ht="68.25" customHeight="1" x14ac:dyDescent="0.25">
      <c r="A737" s="15" t="s">
        <v>147</v>
      </c>
      <c r="B737" s="16" t="s">
        <v>425</v>
      </c>
      <c r="C737" s="16" t="s">
        <v>11</v>
      </c>
      <c r="D737" s="16" t="s">
        <v>457</v>
      </c>
      <c r="E737" s="16" t="s">
        <v>148</v>
      </c>
      <c r="F737" s="37">
        <f>'4'!G753</f>
        <v>480000</v>
      </c>
      <c r="G737" s="37">
        <f>'4'!H753</f>
        <v>0</v>
      </c>
      <c r="H737" s="6">
        <f t="shared" si="11"/>
        <v>0</v>
      </c>
    </row>
    <row r="738" spans="1:8" ht="39" customHeight="1" x14ac:dyDescent="0.25">
      <c r="A738" s="15" t="s">
        <v>318</v>
      </c>
      <c r="B738" s="16" t="s">
        <v>425</v>
      </c>
      <c r="C738" s="16" t="s">
        <v>11</v>
      </c>
      <c r="D738" s="16" t="s">
        <v>457</v>
      </c>
      <c r="E738" s="16" t="s">
        <v>319</v>
      </c>
      <c r="F738" s="37">
        <f>'4'!G754</f>
        <v>480000</v>
      </c>
      <c r="G738" s="37">
        <f>'4'!H754</f>
        <v>0</v>
      </c>
      <c r="H738" s="6">
        <f t="shared" si="11"/>
        <v>0</v>
      </c>
    </row>
    <row r="739" spans="1:8" ht="69" customHeight="1" x14ac:dyDescent="0.25">
      <c r="A739" s="15" t="s">
        <v>658</v>
      </c>
      <c r="B739" s="16" t="s">
        <v>425</v>
      </c>
      <c r="C739" s="16" t="s">
        <v>11</v>
      </c>
      <c r="D739" s="16" t="s">
        <v>458</v>
      </c>
      <c r="E739" s="16"/>
      <c r="F739" s="37">
        <f>'4'!G755</f>
        <v>1257700</v>
      </c>
      <c r="G739" s="37">
        <f>'4'!H755</f>
        <v>245130.9</v>
      </c>
      <c r="H739" s="6">
        <f t="shared" si="11"/>
        <v>19.490411067822215</v>
      </c>
    </row>
    <row r="740" spans="1:8" ht="91.5" customHeight="1" x14ac:dyDescent="0.25">
      <c r="A740" s="15" t="s">
        <v>207</v>
      </c>
      <c r="B740" s="16" t="s">
        <v>425</v>
      </c>
      <c r="C740" s="16" t="s">
        <v>11</v>
      </c>
      <c r="D740" s="16" t="s">
        <v>459</v>
      </c>
      <c r="E740" s="16"/>
      <c r="F740" s="37">
        <f>'4'!G756</f>
        <v>1257700</v>
      </c>
      <c r="G740" s="37">
        <f>'4'!H756</f>
        <v>245130.9</v>
      </c>
      <c r="H740" s="6">
        <f t="shared" si="11"/>
        <v>19.490411067822215</v>
      </c>
    </row>
    <row r="741" spans="1:8" ht="70.5" customHeight="1" x14ac:dyDescent="0.25">
      <c r="A741" s="15" t="s">
        <v>147</v>
      </c>
      <c r="B741" s="16" t="s">
        <v>425</v>
      </c>
      <c r="C741" s="16" t="s">
        <v>11</v>
      </c>
      <c r="D741" s="16" t="s">
        <v>459</v>
      </c>
      <c r="E741" s="16" t="s">
        <v>148</v>
      </c>
      <c r="F741" s="37">
        <f>'4'!G757</f>
        <v>1257700</v>
      </c>
      <c r="G741" s="37">
        <f>'4'!H757</f>
        <v>245130.9</v>
      </c>
      <c r="H741" s="6">
        <f t="shared" si="11"/>
        <v>19.490411067822215</v>
      </c>
    </row>
    <row r="742" spans="1:8" ht="38.25" customHeight="1" x14ac:dyDescent="0.25">
      <c r="A742" s="15" t="s">
        <v>318</v>
      </c>
      <c r="B742" s="16" t="s">
        <v>425</v>
      </c>
      <c r="C742" s="16" t="s">
        <v>11</v>
      </c>
      <c r="D742" s="16" t="s">
        <v>459</v>
      </c>
      <c r="E742" s="16" t="s">
        <v>319</v>
      </c>
      <c r="F742" s="37">
        <f>'4'!G758</f>
        <v>1257700</v>
      </c>
      <c r="G742" s="37">
        <f>'4'!H758</f>
        <v>245130.9</v>
      </c>
      <c r="H742" s="6">
        <f t="shared" si="11"/>
        <v>19.490411067822215</v>
      </c>
    </row>
    <row r="743" spans="1:8" ht="49.5" customHeight="1" x14ac:dyDescent="0.25">
      <c r="A743" s="15" t="s">
        <v>689</v>
      </c>
      <c r="B743" s="16" t="s">
        <v>425</v>
      </c>
      <c r="C743" s="16" t="s">
        <v>11</v>
      </c>
      <c r="D743" s="16" t="s">
        <v>460</v>
      </c>
      <c r="E743" s="16"/>
      <c r="F743" s="37">
        <f>'4'!G759</f>
        <v>8163300</v>
      </c>
      <c r="G743" s="37">
        <f>'4'!H759</f>
        <v>939062.93</v>
      </c>
      <c r="H743" s="6">
        <f t="shared" si="11"/>
        <v>11.503472002743989</v>
      </c>
    </row>
    <row r="744" spans="1:8" ht="27" customHeight="1" x14ac:dyDescent="0.25">
      <c r="A744" s="15" t="s">
        <v>461</v>
      </c>
      <c r="B744" s="16" t="s">
        <v>425</v>
      </c>
      <c r="C744" s="16" t="s">
        <v>11</v>
      </c>
      <c r="D744" s="16" t="s">
        <v>462</v>
      </c>
      <c r="E744" s="16"/>
      <c r="F744" s="37">
        <f>'4'!G760</f>
        <v>8163300</v>
      </c>
      <c r="G744" s="37">
        <f>'4'!H760</f>
        <v>939062.93</v>
      </c>
      <c r="H744" s="6">
        <f t="shared" si="11"/>
        <v>11.503472002743989</v>
      </c>
    </row>
    <row r="745" spans="1:8" ht="66.75" customHeight="1" x14ac:dyDescent="0.25">
      <c r="A745" s="15" t="s">
        <v>147</v>
      </c>
      <c r="B745" s="16" t="s">
        <v>425</v>
      </c>
      <c r="C745" s="16" t="s">
        <v>11</v>
      </c>
      <c r="D745" s="16" t="s">
        <v>462</v>
      </c>
      <c r="E745" s="16" t="s">
        <v>148</v>
      </c>
      <c r="F745" s="37">
        <f>'4'!G761</f>
        <v>8163300</v>
      </c>
      <c r="G745" s="37">
        <f>'4'!H761</f>
        <v>939062.93</v>
      </c>
      <c r="H745" s="6">
        <f t="shared" si="11"/>
        <v>11.503472002743989</v>
      </c>
    </row>
    <row r="746" spans="1:8" ht="34.5" customHeight="1" x14ac:dyDescent="0.25">
      <c r="A746" s="15" t="s">
        <v>318</v>
      </c>
      <c r="B746" s="16" t="s">
        <v>425</v>
      </c>
      <c r="C746" s="16" t="s">
        <v>11</v>
      </c>
      <c r="D746" s="16" t="s">
        <v>462</v>
      </c>
      <c r="E746" s="16" t="s">
        <v>319</v>
      </c>
      <c r="F746" s="37">
        <f>'4'!G762</f>
        <v>8163300</v>
      </c>
      <c r="G746" s="37">
        <f>'4'!H762</f>
        <v>939062.93</v>
      </c>
      <c r="H746" s="6">
        <f t="shared" si="11"/>
        <v>11.503472002743989</v>
      </c>
    </row>
    <row r="747" spans="1:8" ht="87.75" customHeight="1" x14ac:dyDescent="0.25">
      <c r="A747" s="15" t="s">
        <v>690</v>
      </c>
      <c r="B747" s="16" t="s">
        <v>425</v>
      </c>
      <c r="C747" s="16" t="s">
        <v>11</v>
      </c>
      <c r="D747" s="16" t="s">
        <v>463</v>
      </c>
      <c r="E747" s="16"/>
      <c r="F747" s="37">
        <f>'4'!G763</f>
        <v>2386850</v>
      </c>
      <c r="G747" s="37">
        <f>'4'!H763</f>
        <v>1179923.23</v>
      </c>
      <c r="H747" s="6">
        <f t="shared" si="11"/>
        <v>49.434326832436057</v>
      </c>
    </row>
    <row r="748" spans="1:8" ht="51.75" customHeight="1" x14ac:dyDescent="0.25">
      <c r="A748" s="15" t="s">
        <v>691</v>
      </c>
      <c r="B748" s="16" t="s">
        <v>425</v>
      </c>
      <c r="C748" s="16" t="s">
        <v>11</v>
      </c>
      <c r="D748" s="16" t="s">
        <v>464</v>
      </c>
      <c r="E748" s="16"/>
      <c r="F748" s="37">
        <f>'4'!G764</f>
        <v>2386850</v>
      </c>
      <c r="G748" s="37">
        <f>'4'!H764</f>
        <v>1179923.23</v>
      </c>
      <c r="H748" s="6">
        <f t="shared" si="11"/>
        <v>49.434326832436057</v>
      </c>
    </row>
    <row r="749" spans="1:8" ht="87.75" customHeight="1" x14ac:dyDescent="0.25">
      <c r="A749" s="15" t="s">
        <v>335</v>
      </c>
      <c r="B749" s="16" t="s">
        <v>425</v>
      </c>
      <c r="C749" s="16" t="s">
        <v>11</v>
      </c>
      <c r="D749" s="16" t="s">
        <v>465</v>
      </c>
      <c r="E749" s="16"/>
      <c r="F749" s="37">
        <f>'4'!G765</f>
        <v>1430520</v>
      </c>
      <c r="G749" s="37">
        <f>'4'!H765</f>
        <v>841683.33</v>
      </c>
      <c r="H749" s="6">
        <f t="shared" si="11"/>
        <v>58.837578642731316</v>
      </c>
    </row>
    <row r="750" spans="1:8" ht="66" customHeight="1" x14ac:dyDescent="0.25">
      <c r="A750" s="15" t="s">
        <v>147</v>
      </c>
      <c r="B750" s="16" t="s">
        <v>425</v>
      </c>
      <c r="C750" s="16" t="s">
        <v>11</v>
      </c>
      <c r="D750" s="16" t="s">
        <v>465</v>
      </c>
      <c r="E750" s="16" t="s">
        <v>148</v>
      </c>
      <c r="F750" s="37">
        <f>'4'!G766</f>
        <v>1430520</v>
      </c>
      <c r="G750" s="37">
        <f>'4'!H766</f>
        <v>841683.33</v>
      </c>
      <c r="H750" s="6">
        <f t="shared" si="11"/>
        <v>58.837578642731316</v>
      </c>
    </row>
    <row r="751" spans="1:8" ht="45" customHeight="1" x14ac:dyDescent="0.25">
      <c r="A751" s="15" t="s">
        <v>318</v>
      </c>
      <c r="B751" s="16" t="s">
        <v>425</v>
      </c>
      <c r="C751" s="16" t="s">
        <v>11</v>
      </c>
      <c r="D751" s="16" t="s">
        <v>465</v>
      </c>
      <c r="E751" s="16" t="s">
        <v>319</v>
      </c>
      <c r="F751" s="37">
        <f>'4'!G767</f>
        <v>1430520</v>
      </c>
      <c r="G751" s="37">
        <f>'4'!H767</f>
        <v>841683.33</v>
      </c>
      <c r="H751" s="6">
        <f t="shared" si="11"/>
        <v>58.837578642731316</v>
      </c>
    </row>
    <row r="752" spans="1:8" ht="54.75" customHeight="1" x14ac:dyDescent="0.25">
      <c r="A752" s="15" t="s">
        <v>337</v>
      </c>
      <c r="B752" s="16" t="s">
        <v>425</v>
      </c>
      <c r="C752" s="16" t="s">
        <v>11</v>
      </c>
      <c r="D752" s="16" t="s">
        <v>466</v>
      </c>
      <c r="E752" s="16"/>
      <c r="F752" s="37">
        <f>'4'!G768</f>
        <v>847230</v>
      </c>
      <c r="G752" s="37">
        <f>'4'!H768</f>
        <v>259139.9</v>
      </c>
      <c r="H752" s="6">
        <f t="shared" si="11"/>
        <v>30.586723794011071</v>
      </c>
    </row>
    <row r="753" spans="1:8" ht="73.5" customHeight="1" x14ac:dyDescent="0.25">
      <c r="A753" s="15" t="s">
        <v>147</v>
      </c>
      <c r="B753" s="16" t="s">
        <v>425</v>
      </c>
      <c r="C753" s="16" t="s">
        <v>11</v>
      </c>
      <c r="D753" s="16" t="s">
        <v>466</v>
      </c>
      <c r="E753" s="16" t="s">
        <v>148</v>
      </c>
      <c r="F753" s="37">
        <f>'4'!G769</f>
        <v>847230</v>
      </c>
      <c r="G753" s="37">
        <f>'4'!H769</f>
        <v>259139.9</v>
      </c>
      <c r="H753" s="6">
        <f t="shared" si="11"/>
        <v>30.586723794011071</v>
      </c>
    </row>
    <row r="754" spans="1:8" ht="30.75" customHeight="1" x14ac:dyDescent="0.25">
      <c r="A754" s="15" t="s">
        <v>318</v>
      </c>
      <c r="B754" s="16" t="s">
        <v>425</v>
      </c>
      <c r="C754" s="16" t="s">
        <v>11</v>
      </c>
      <c r="D754" s="16" t="s">
        <v>466</v>
      </c>
      <c r="E754" s="16" t="s">
        <v>319</v>
      </c>
      <c r="F754" s="37">
        <f>'4'!G770</f>
        <v>847230</v>
      </c>
      <c r="G754" s="37">
        <f>'4'!H770</f>
        <v>259139.9</v>
      </c>
      <c r="H754" s="6">
        <f t="shared" si="11"/>
        <v>30.586723794011071</v>
      </c>
    </row>
    <row r="755" spans="1:8" ht="52.5" customHeight="1" x14ac:dyDescent="0.25">
      <c r="A755" s="15" t="s">
        <v>339</v>
      </c>
      <c r="B755" s="16" t="s">
        <v>425</v>
      </c>
      <c r="C755" s="16" t="s">
        <v>11</v>
      </c>
      <c r="D755" s="16" t="s">
        <v>467</v>
      </c>
      <c r="E755" s="16"/>
      <c r="F755" s="37">
        <f>'4'!G771</f>
        <v>109100</v>
      </c>
      <c r="G755" s="37">
        <f>'4'!H771</f>
        <v>79100</v>
      </c>
      <c r="H755" s="6">
        <f t="shared" si="11"/>
        <v>72.502291475710351</v>
      </c>
    </row>
    <row r="756" spans="1:8" ht="66" customHeight="1" x14ac:dyDescent="0.25">
      <c r="A756" s="15" t="s">
        <v>147</v>
      </c>
      <c r="B756" s="16" t="s">
        <v>425</v>
      </c>
      <c r="C756" s="16" t="s">
        <v>11</v>
      </c>
      <c r="D756" s="16" t="s">
        <v>467</v>
      </c>
      <c r="E756" s="16" t="s">
        <v>148</v>
      </c>
      <c r="F756" s="37">
        <f>'4'!G772</f>
        <v>109100</v>
      </c>
      <c r="G756" s="37">
        <f>'4'!H772</f>
        <v>79100</v>
      </c>
      <c r="H756" s="6">
        <f t="shared" si="11"/>
        <v>72.502291475710351</v>
      </c>
    </row>
    <row r="757" spans="1:8" ht="33" customHeight="1" x14ac:dyDescent="0.25">
      <c r="A757" s="15" t="s">
        <v>318</v>
      </c>
      <c r="B757" s="16" t="s">
        <v>425</v>
      </c>
      <c r="C757" s="16" t="s">
        <v>11</v>
      </c>
      <c r="D757" s="16" t="s">
        <v>467</v>
      </c>
      <c r="E757" s="16" t="s">
        <v>319</v>
      </c>
      <c r="F757" s="37">
        <f>'4'!G773</f>
        <v>109100</v>
      </c>
      <c r="G757" s="37">
        <f>'4'!H773</f>
        <v>79100</v>
      </c>
      <c r="H757" s="6">
        <f t="shared" si="11"/>
        <v>72.502291475710351</v>
      </c>
    </row>
    <row r="758" spans="1:8" ht="81.75" customHeight="1" x14ac:dyDescent="0.25">
      <c r="A758" s="15" t="s">
        <v>665</v>
      </c>
      <c r="B758" s="16" t="s">
        <v>425</v>
      </c>
      <c r="C758" s="16" t="s">
        <v>11</v>
      </c>
      <c r="D758" s="16" t="s">
        <v>370</v>
      </c>
      <c r="E758" s="16"/>
      <c r="F758" s="37">
        <f>'4'!G774</f>
        <v>363500</v>
      </c>
      <c r="G758" s="37">
        <f>'4'!H774</f>
        <v>0</v>
      </c>
      <c r="H758" s="6">
        <f t="shared" si="11"/>
        <v>0</v>
      </c>
    </row>
    <row r="759" spans="1:8" ht="144" customHeight="1" x14ac:dyDescent="0.25">
      <c r="A759" s="15" t="s">
        <v>666</v>
      </c>
      <c r="B759" s="16" t="s">
        <v>425</v>
      </c>
      <c r="C759" s="16" t="s">
        <v>11</v>
      </c>
      <c r="D759" s="16" t="s">
        <v>371</v>
      </c>
      <c r="E759" s="16"/>
      <c r="F759" s="37">
        <f>'4'!G775</f>
        <v>363500</v>
      </c>
      <c r="G759" s="37">
        <f>'4'!H775</f>
        <v>0</v>
      </c>
      <c r="H759" s="6">
        <f t="shared" si="11"/>
        <v>0</v>
      </c>
    </row>
    <row r="760" spans="1:8" ht="87.75" customHeight="1" x14ac:dyDescent="0.25">
      <c r="A760" s="15" t="s">
        <v>468</v>
      </c>
      <c r="B760" s="16" t="s">
        <v>425</v>
      </c>
      <c r="C760" s="16" t="s">
        <v>11</v>
      </c>
      <c r="D760" s="16" t="s">
        <v>469</v>
      </c>
      <c r="E760" s="16"/>
      <c r="F760" s="37">
        <f>'4'!G776</f>
        <v>363500</v>
      </c>
      <c r="G760" s="37">
        <f>'4'!H776</f>
        <v>0</v>
      </c>
      <c r="H760" s="6">
        <f t="shared" si="11"/>
        <v>0</v>
      </c>
    </row>
    <row r="761" spans="1:8" ht="68.25" customHeight="1" x14ac:dyDescent="0.25">
      <c r="A761" s="15" t="s">
        <v>147</v>
      </c>
      <c r="B761" s="16" t="s">
        <v>425</v>
      </c>
      <c r="C761" s="16" t="s">
        <v>11</v>
      </c>
      <c r="D761" s="16" t="s">
        <v>469</v>
      </c>
      <c r="E761" s="16" t="s">
        <v>148</v>
      </c>
      <c r="F761" s="37">
        <f>'4'!G777</f>
        <v>363500</v>
      </c>
      <c r="G761" s="37">
        <f>'4'!H777</f>
        <v>0</v>
      </c>
      <c r="H761" s="6">
        <f t="shared" si="11"/>
        <v>0</v>
      </c>
    </row>
    <row r="762" spans="1:8" ht="29.25" customHeight="1" x14ac:dyDescent="0.25">
      <c r="A762" s="15" t="s">
        <v>318</v>
      </c>
      <c r="B762" s="16" t="s">
        <v>425</v>
      </c>
      <c r="C762" s="16" t="s">
        <v>11</v>
      </c>
      <c r="D762" s="16" t="s">
        <v>469</v>
      </c>
      <c r="E762" s="16" t="s">
        <v>319</v>
      </c>
      <c r="F762" s="37">
        <f>'4'!G778</f>
        <v>363500</v>
      </c>
      <c r="G762" s="37">
        <f>'4'!H778</f>
        <v>0</v>
      </c>
      <c r="H762" s="6">
        <f t="shared" si="11"/>
        <v>0</v>
      </c>
    </row>
    <row r="763" spans="1:8" ht="33" customHeight="1" x14ac:dyDescent="0.25">
      <c r="A763" s="12" t="s">
        <v>209</v>
      </c>
      <c r="B763" s="13" t="s">
        <v>92</v>
      </c>
      <c r="C763" s="13"/>
      <c r="D763" s="13"/>
      <c r="E763" s="13"/>
      <c r="F763" s="5">
        <f>'4'!G256</f>
        <v>17185966.780000001</v>
      </c>
      <c r="G763" s="5">
        <f>'4'!H256</f>
        <v>2639731.66</v>
      </c>
      <c r="H763" s="5">
        <f t="shared" si="11"/>
        <v>15.359808928945224</v>
      </c>
    </row>
    <row r="764" spans="1:8" ht="33.75" customHeight="1" x14ac:dyDescent="0.25">
      <c r="A764" s="12" t="s">
        <v>210</v>
      </c>
      <c r="B764" s="13" t="s">
        <v>92</v>
      </c>
      <c r="C764" s="13" t="s">
        <v>11</v>
      </c>
      <c r="D764" s="13"/>
      <c r="E764" s="13"/>
      <c r="F764" s="5">
        <f>'4'!G257</f>
        <v>7651890</v>
      </c>
      <c r="G764" s="5">
        <f>'4'!H257</f>
        <v>1216349.28</v>
      </c>
      <c r="H764" s="5">
        <f t="shared" si="11"/>
        <v>15.89606332553134</v>
      </c>
    </row>
    <row r="765" spans="1:8" ht="33" customHeight="1" x14ac:dyDescent="0.25">
      <c r="A765" s="15" t="s">
        <v>44</v>
      </c>
      <c r="B765" s="16" t="s">
        <v>92</v>
      </c>
      <c r="C765" s="16" t="s">
        <v>11</v>
      </c>
      <c r="D765" s="16" t="s">
        <v>45</v>
      </c>
      <c r="E765" s="16"/>
      <c r="F765" s="6">
        <f>'4'!G258</f>
        <v>7651890</v>
      </c>
      <c r="G765" s="6">
        <f>'4'!H258</f>
        <v>1216349.28</v>
      </c>
      <c r="H765" s="6">
        <f t="shared" si="11"/>
        <v>15.89606332553134</v>
      </c>
    </row>
    <row r="766" spans="1:8" ht="52.5" customHeight="1" x14ac:dyDescent="0.25">
      <c r="A766" s="15" t="s">
        <v>211</v>
      </c>
      <c r="B766" s="16" t="s">
        <v>92</v>
      </c>
      <c r="C766" s="16" t="s">
        <v>11</v>
      </c>
      <c r="D766" s="16" t="s">
        <v>212</v>
      </c>
      <c r="E766" s="16"/>
      <c r="F766" s="6">
        <f>'4'!G259</f>
        <v>7651890</v>
      </c>
      <c r="G766" s="6">
        <f>'4'!H259</f>
        <v>1216349.28</v>
      </c>
      <c r="H766" s="6">
        <f t="shared" si="11"/>
        <v>15.89606332553134</v>
      </c>
    </row>
    <row r="767" spans="1:8" ht="56.25" x14ac:dyDescent="0.25">
      <c r="A767" s="15" t="s">
        <v>213</v>
      </c>
      <c r="B767" s="16" t="s">
        <v>92</v>
      </c>
      <c r="C767" s="16" t="s">
        <v>11</v>
      </c>
      <c r="D767" s="16" t="s">
        <v>214</v>
      </c>
      <c r="E767" s="16"/>
      <c r="F767" s="6">
        <f>'4'!G260</f>
        <v>7651890</v>
      </c>
      <c r="G767" s="6">
        <f>'4'!H260</f>
        <v>1216349.28</v>
      </c>
      <c r="H767" s="6">
        <f t="shared" si="11"/>
        <v>15.89606332553134</v>
      </c>
    </row>
    <row r="768" spans="1:8" ht="45.75" customHeight="1" x14ac:dyDescent="0.25">
      <c r="A768" s="15" t="s">
        <v>197</v>
      </c>
      <c r="B768" s="16" t="s">
        <v>92</v>
      </c>
      <c r="C768" s="16" t="s">
        <v>11</v>
      </c>
      <c r="D768" s="16" t="s">
        <v>214</v>
      </c>
      <c r="E768" s="16" t="s">
        <v>198</v>
      </c>
      <c r="F768" s="6">
        <f>'4'!G261</f>
        <v>7651890</v>
      </c>
      <c r="G768" s="6">
        <f>'4'!H261</f>
        <v>1216349.28</v>
      </c>
      <c r="H768" s="6">
        <f t="shared" si="11"/>
        <v>15.89606332553134</v>
      </c>
    </row>
    <row r="769" spans="1:8" ht="45.75" customHeight="1" x14ac:dyDescent="0.25">
      <c r="A769" s="15" t="s">
        <v>215</v>
      </c>
      <c r="B769" s="16" t="s">
        <v>92</v>
      </c>
      <c r="C769" s="16" t="s">
        <v>11</v>
      </c>
      <c r="D769" s="16" t="s">
        <v>214</v>
      </c>
      <c r="E769" s="16" t="s">
        <v>216</v>
      </c>
      <c r="F769" s="6">
        <f>'4'!G262</f>
        <v>7651890</v>
      </c>
      <c r="G769" s="6">
        <f>'4'!H262</f>
        <v>1216349.28</v>
      </c>
      <c r="H769" s="6">
        <f t="shared" si="11"/>
        <v>15.89606332553134</v>
      </c>
    </row>
    <row r="770" spans="1:8" ht="36" customHeight="1" x14ac:dyDescent="0.25">
      <c r="A770" s="12" t="s">
        <v>217</v>
      </c>
      <c r="B770" s="13" t="s">
        <v>92</v>
      </c>
      <c r="C770" s="13" t="s">
        <v>25</v>
      </c>
      <c r="D770" s="13"/>
      <c r="E770" s="13"/>
      <c r="F770" s="5">
        <f>'4'!G263</f>
        <v>420876.78</v>
      </c>
      <c r="G770" s="5">
        <f>'4'!H263</f>
        <v>0</v>
      </c>
      <c r="H770" s="5">
        <f t="shared" si="11"/>
        <v>0</v>
      </c>
    </row>
    <row r="771" spans="1:8" ht="57" customHeight="1" x14ac:dyDescent="0.25">
      <c r="A771" s="15" t="s">
        <v>633</v>
      </c>
      <c r="B771" s="16" t="s">
        <v>92</v>
      </c>
      <c r="C771" s="16" t="s">
        <v>25</v>
      </c>
      <c r="D771" s="16" t="s">
        <v>218</v>
      </c>
      <c r="E771" s="16"/>
      <c r="F771" s="6">
        <f>'4'!G264</f>
        <v>420876.78</v>
      </c>
      <c r="G771" s="6">
        <f>'4'!H264</f>
        <v>0</v>
      </c>
      <c r="H771" s="6">
        <f t="shared" si="11"/>
        <v>0</v>
      </c>
    </row>
    <row r="772" spans="1:8" ht="127.5" customHeight="1" x14ac:dyDescent="0.25">
      <c r="A772" s="15" t="s">
        <v>608</v>
      </c>
      <c r="B772" s="16" t="s">
        <v>92</v>
      </c>
      <c r="C772" s="16" t="s">
        <v>25</v>
      </c>
      <c r="D772" s="16" t="s">
        <v>219</v>
      </c>
      <c r="E772" s="16"/>
      <c r="F772" s="6">
        <f>'4'!G265</f>
        <v>420876.78</v>
      </c>
      <c r="G772" s="6">
        <f>'4'!H265</f>
        <v>0</v>
      </c>
      <c r="H772" s="6">
        <f t="shared" si="11"/>
        <v>0</v>
      </c>
    </row>
    <row r="773" spans="1:8" ht="69" customHeight="1" x14ac:dyDescent="0.25">
      <c r="A773" s="15" t="s">
        <v>220</v>
      </c>
      <c r="B773" s="16" t="s">
        <v>92</v>
      </c>
      <c r="C773" s="16" t="s">
        <v>25</v>
      </c>
      <c r="D773" s="16" t="s">
        <v>221</v>
      </c>
      <c r="E773" s="16"/>
      <c r="F773" s="6">
        <f>'4'!G266</f>
        <v>252715.91</v>
      </c>
      <c r="G773" s="6">
        <f>'4'!H266</f>
        <v>0</v>
      </c>
      <c r="H773" s="6">
        <f t="shared" si="11"/>
        <v>0</v>
      </c>
    </row>
    <row r="774" spans="1:8" ht="47.25" customHeight="1" x14ac:dyDescent="0.25">
      <c r="A774" s="15" t="s">
        <v>197</v>
      </c>
      <c r="B774" s="16" t="s">
        <v>92</v>
      </c>
      <c r="C774" s="16" t="s">
        <v>25</v>
      </c>
      <c r="D774" s="16" t="s">
        <v>221</v>
      </c>
      <c r="E774" s="16" t="s">
        <v>198</v>
      </c>
      <c r="F774" s="6">
        <f>'4'!G267</f>
        <v>252715.91</v>
      </c>
      <c r="G774" s="6">
        <f>'4'!H267</f>
        <v>0</v>
      </c>
      <c r="H774" s="6">
        <f t="shared" si="11"/>
        <v>0</v>
      </c>
    </row>
    <row r="775" spans="1:8" ht="48" customHeight="1" x14ac:dyDescent="0.25">
      <c r="A775" s="15" t="s">
        <v>199</v>
      </c>
      <c r="B775" s="16" t="s">
        <v>92</v>
      </c>
      <c r="C775" s="16" t="s">
        <v>25</v>
      </c>
      <c r="D775" s="16" t="s">
        <v>221</v>
      </c>
      <c r="E775" s="16" t="s">
        <v>200</v>
      </c>
      <c r="F775" s="6">
        <f>'4'!G268</f>
        <v>252715.91</v>
      </c>
      <c r="G775" s="6">
        <f>'4'!H268</f>
        <v>0</v>
      </c>
      <c r="H775" s="6">
        <f t="shared" si="11"/>
        <v>0</v>
      </c>
    </row>
    <row r="776" spans="1:8" ht="90" customHeight="1" x14ac:dyDescent="0.25">
      <c r="A776" s="15" t="s">
        <v>222</v>
      </c>
      <c r="B776" s="16" t="s">
        <v>92</v>
      </c>
      <c r="C776" s="16" t="s">
        <v>25</v>
      </c>
      <c r="D776" s="16" t="s">
        <v>223</v>
      </c>
      <c r="E776" s="16"/>
      <c r="F776" s="6">
        <f>'4'!G269</f>
        <v>15746.4</v>
      </c>
      <c r="G776" s="6">
        <f>'4'!H269</f>
        <v>0</v>
      </c>
      <c r="H776" s="6">
        <f t="shared" si="11"/>
        <v>0</v>
      </c>
    </row>
    <row r="777" spans="1:8" ht="48" customHeight="1" x14ac:dyDescent="0.25">
      <c r="A777" s="15" t="s">
        <v>197</v>
      </c>
      <c r="B777" s="16" t="s">
        <v>92</v>
      </c>
      <c r="C777" s="16" t="s">
        <v>25</v>
      </c>
      <c r="D777" s="16" t="s">
        <v>223</v>
      </c>
      <c r="E777" s="16" t="s">
        <v>198</v>
      </c>
      <c r="F777" s="6">
        <f>'4'!G270</f>
        <v>15746.4</v>
      </c>
      <c r="G777" s="6">
        <f>'4'!H270</f>
        <v>0</v>
      </c>
      <c r="H777" s="6">
        <f t="shared" ref="H777:H840" si="12">G777/F777*100</f>
        <v>0</v>
      </c>
    </row>
    <row r="778" spans="1:8" ht="52.5" customHeight="1" x14ac:dyDescent="0.25">
      <c r="A778" s="15" t="s">
        <v>199</v>
      </c>
      <c r="B778" s="16" t="s">
        <v>92</v>
      </c>
      <c r="C778" s="16" t="s">
        <v>25</v>
      </c>
      <c r="D778" s="16" t="s">
        <v>223</v>
      </c>
      <c r="E778" s="16" t="s">
        <v>200</v>
      </c>
      <c r="F778" s="6">
        <f>'4'!G271</f>
        <v>15746.4</v>
      </c>
      <c r="G778" s="6">
        <f>'4'!H271</f>
        <v>0</v>
      </c>
      <c r="H778" s="6">
        <f t="shared" si="12"/>
        <v>0</v>
      </c>
    </row>
    <row r="779" spans="1:8" ht="50.25" customHeight="1" x14ac:dyDescent="0.25">
      <c r="A779" s="15" t="s">
        <v>224</v>
      </c>
      <c r="B779" s="16" t="s">
        <v>92</v>
      </c>
      <c r="C779" s="16" t="s">
        <v>25</v>
      </c>
      <c r="D779" s="16" t="s">
        <v>225</v>
      </c>
      <c r="E779" s="16"/>
      <c r="F779" s="6">
        <f>'4'!G272</f>
        <v>152414.47</v>
      </c>
      <c r="G779" s="6">
        <f>'4'!H272</f>
        <v>0</v>
      </c>
      <c r="H779" s="6">
        <f t="shared" si="12"/>
        <v>0</v>
      </c>
    </row>
    <row r="780" spans="1:8" ht="47.25" customHeight="1" x14ac:dyDescent="0.25">
      <c r="A780" s="15" t="s">
        <v>197</v>
      </c>
      <c r="B780" s="16" t="s">
        <v>92</v>
      </c>
      <c r="C780" s="16" t="s">
        <v>25</v>
      </c>
      <c r="D780" s="16" t="s">
        <v>225</v>
      </c>
      <c r="E780" s="16" t="s">
        <v>198</v>
      </c>
      <c r="F780" s="6">
        <f>'4'!G273</f>
        <v>152414.47</v>
      </c>
      <c r="G780" s="6">
        <f>'4'!H273</f>
        <v>0</v>
      </c>
      <c r="H780" s="6">
        <f t="shared" si="12"/>
        <v>0</v>
      </c>
    </row>
    <row r="781" spans="1:8" ht="57.75" customHeight="1" x14ac:dyDescent="0.25">
      <c r="A781" s="15" t="s">
        <v>199</v>
      </c>
      <c r="B781" s="16" t="s">
        <v>92</v>
      </c>
      <c r="C781" s="16" t="s">
        <v>25</v>
      </c>
      <c r="D781" s="16" t="s">
        <v>225</v>
      </c>
      <c r="E781" s="16" t="s">
        <v>200</v>
      </c>
      <c r="F781" s="6">
        <v>152414.47</v>
      </c>
      <c r="G781" s="6">
        <v>152415.47</v>
      </c>
      <c r="H781" s="6">
        <f t="shared" si="12"/>
        <v>100.0006561056834</v>
      </c>
    </row>
    <row r="782" spans="1:8" ht="52.5" customHeight="1" x14ac:dyDescent="0.25">
      <c r="A782" s="12" t="s">
        <v>226</v>
      </c>
      <c r="B782" s="13" t="s">
        <v>92</v>
      </c>
      <c r="C782" s="13" t="s">
        <v>227</v>
      </c>
      <c r="D782" s="13"/>
      <c r="E782" s="13"/>
      <c r="F782" s="5">
        <f>'4'!G275</f>
        <v>9113200</v>
      </c>
      <c r="G782" s="5">
        <f>'4'!H275</f>
        <v>1423382.38</v>
      </c>
      <c r="H782" s="5">
        <f t="shared" si="12"/>
        <v>15.618908616073387</v>
      </c>
    </row>
    <row r="783" spans="1:8" ht="102.75" customHeight="1" x14ac:dyDescent="0.25">
      <c r="A783" s="15" t="str">
        <f>'4'!A276</f>
        <v>Муниципальная программа «Развитие социальной политики в Хасынском муниципальном округе Магаданской области»</v>
      </c>
      <c r="B783" s="37" t="str">
        <f>'4'!C276</f>
        <v>10</v>
      </c>
      <c r="C783" s="37" t="str">
        <f>'4'!D276</f>
        <v>06</v>
      </c>
      <c r="D783" s="37" t="str">
        <f>'4'!E276</f>
        <v>5Е 0 00 00000</v>
      </c>
      <c r="E783" s="37"/>
      <c r="F783" s="37">
        <f>'4'!G276</f>
        <v>290000</v>
      </c>
      <c r="G783" s="37">
        <f>'4'!H276</f>
        <v>0</v>
      </c>
      <c r="H783" s="6">
        <f t="shared" si="12"/>
        <v>0</v>
      </c>
    </row>
    <row r="784" spans="1:8" ht="68.25" customHeight="1" x14ac:dyDescent="0.25">
      <c r="A784" s="15" t="str">
        <f>'4'!A277</f>
        <v>Подпрограмма «Поддержка социально-ориентированных некоммерческих организаций»</v>
      </c>
      <c r="B784" s="37" t="str">
        <f>'4'!C277</f>
        <v>10</v>
      </c>
      <c r="C784" s="37" t="str">
        <f>'4'!D277</f>
        <v>06</v>
      </c>
      <c r="D784" s="37" t="str">
        <f>'4'!E277</f>
        <v>5Е 1 00 00000</v>
      </c>
      <c r="E784" s="37"/>
      <c r="F784" s="37">
        <f>'4'!G277</f>
        <v>290000</v>
      </c>
      <c r="G784" s="37">
        <f>'4'!H277</f>
        <v>0</v>
      </c>
      <c r="H784" s="6">
        <f t="shared" si="12"/>
        <v>0</v>
      </c>
    </row>
    <row r="785" spans="1:8" ht="141.75" customHeight="1" x14ac:dyDescent="0.25">
      <c r="A785" s="15" t="str">
        <f>'4'!A278</f>
        <v>Основное мероприятие «Расходные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субсидии»</v>
      </c>
      <c r="B785" s="37" t="str">
        <f>'4'!C278</f>
        <v>10</v>
      </c>
      <c r="C785" s="37" t="str">
        <f>'4'!D278</f>
        <v>06</v>
      </c>
      <c r="D785" s="37" t="str">
        <f>'4'!E278</f>
        <v>5Е 1 0500000</v>
      </c>
      <c r="E785" s="37"/>
      <c r="F785" s="37">
        <f>'4'!G278</f>
        <v>290000</v>
      </c>
      <c r="G785" s="37">
        <f>'4'!H278</f>
        <v>0</v>
      </c>
      <c r="H785" s="6">
        <f t="shared" si="12"/>
        <v>0</v>
      </c>
    </row>
    <row r="786" spans="1:8" ht="48" customHeight="1" x14ac:dyDescent="0.25">
      <c r="A786" s="15" t="str">
        <f>'4'!A279</f>
        <v>Реализация мероприятий по поддержке социально ориентированных некоммерческих организаций</v>
      </c>
      <c r="B786" s="37" t="str">
        <f>'4'!C279</f>
        <v>10</v>
      </c>
      <c r="C786" s="37" t="str">
        <f>'4'!D279</f>
        <v>06</v>
      </c>
      <c r="D786" s="37" t="str">
        <f>'4'!E279</f>
        <v>5Е 1 05 S3280</v>
      </c>
      <c r="E786" s="37">
        <f>'4'!F279</f>
        <v>0</v>
      </c>
      <c r="F786" s="37">
        <f>'4'!G279</f>
        <v>290000</v>
      </c>
      <c r="G786" s="37">
        <f>'4'!H279</f>
        <v>0</v>
      </c>
      <c r="H786" s="6">
        <f t="shared" si="12"/>
        <v>0</v>
      </c>
    </row>
    <row r="787" spans="1:8" ht="73.5" customHeight="1" x14ac:dyDescent="0.25">
      <c r="A787" s="15" t="str">
        <f>'4'!A280</f>
        <v>Предоставление субсидий бюджетным, автономным учреждениям и иным некоммерческим организациям</v>
      </c>
      <c r="B787" s="37" t="str">
        <f>'4'!C280</f>
        <v>10</v>
      </c>
      <c r="C787" s="37" t="str">
        <f>'4'!D280</f>
        <v>06</v>
      </c>
      <c r="D787" s="37" t="str">
        <f>'4'!E280</f>
        <v>5Е 1 05 S3280</v>
      </c>
      <c r="E787" s="42">
        <f>'4'!F280</f>
        <v>600</v>
      </c>
      <c r="F787" s="37">
        <f>'4'!G280</f>
        <v>290000</v>
      </c>
      <c r="G787" s="37">
        <f>'4'!H280</f>
        <v>0</v>
      </c>
      <c r="H787" s="6">
        <f t="shared" si="12"/>
        <v>0</v>
      </c>
    </row>
    <row r="788" spans="1:8" ht="108" customHeight="1" x14ac:dyDescent="0.25">
      <c r="A788" s="15" t="str">
        <f>'4'!A281</f>
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</c>
      <c r="B788" s="37" t="str">
        <f>'4'!C281</f>
        <v>10</v>
      </c>
      <c r="C788" s="37" t="str">
        <f>'4'!D281</f>
        <v>06</v>
      </c>
      <c r="D788" s="37" t="str">
        <f>'4'!E281</f>
        <v>5Е 1 05 S3280</v>
      </c>
      <c r="E788" s="42">
        <f>'4'!F281</f>
        <v>630</v>
      </c>
      <c r="F788" s="37">
        <f>'4'!G281</f>
        <v>290000</v>
      </c>
      <c r="G788" s="37">
        <f>'4'!H281</f>
        <v>0</v>
      </c>
      <c r="H788" s="6">
        <f t="shared" si="12"/>
        <v>0</v>
      </c>
    </row>
    <row r="789" spans="1:8" ht="71.25" customHeight="1" x14ac:dyDescent="0.25">
      <c r="A789" s="15" t="s">
        <v>14</v>
      </c>
      <c r="B789" s="16" t="s">
        <v>92</v>
      </c>
      <c r="C789" s="16" t="s">
        <v>227</v>
      </c>
      <c r="D789" s="16" t="s">
        <v>15</v>
      </c>
      <c r="E789" s="16"/>
      <c r="F789" s="6">
        <f>'4'!G282</f>
        <v>8823200</v>
      </c>
      <c r="G789" s="6">
        <f>'4'!H282</f>
        <v>1423382.38</v>
      </c>
      <c r="H789" s="6">
        <f t="shared" si="12"/>
        <v>16.132269244718469</v>
      </c>
    </row>
    <row r="790" spans="1:8" ht="90" customHeight="1" x14ac:dyDescent="0.25">
      <c r="A790" s="15" t="s">
        <v>82</v>
      </c>
      <c r="B790" s="16" t="s">
        <v>92</v>
      </c>
      <c r="C790" s="16" t="s">
        <v>227</v>
      </c>
      <c r="D790" s="16" t="s">
        <v>83</v>
      </c>
      <c r="E790" s="16"/>
      <c r="F790" s="6">
        <f>'4'!G283</f>
        <v>8823200</v>
      </c>
      <c r="G790" s="6">
        <f>'4'!H283</f>
        <v>1423382.38</v>
      </c>
      <c r="H790" s="6">
        <f t="shared" si="12"/>
        <v>16.132269244718469</v>
      </c>
    </row>
    <row r="791" spans="1:8" ht="110.25" customHeight="1" x14ac:dyDescent="0.25">
      <c r="A791" s="15" t="s">
        <v>228</v>
      </c>
      <c r="B791" s="16" t="s">
        <v>92</v>
      </c>
      <c r="C791" s="16" t="s">
        <v>227</v>
      </c>
      <c r="D791" s="16" t="s">
        <v>229</v>
      </c>
      <c r="E791" s="16"/>
      <c r="F791" s="6">
        <f>'4'!G284</f>
        <v>1055000</v>
      </c>
      <c r="G791" s="6">
        <f>'4'!H284</f>
        <v>136637.87</v>
      </c>
      <c r="H791" s="6">
        <f t="shared" si="12"/>
        <v>12.951456872037914</v>
      </c>
    </row>
    <row r="792" spans="1:8" ht="109.5" customHeight="1" x14ac:dyDescent="0.25">
      <c r="A792" s="15" t="s">
        <v>230</v>
      </c>
      <c r="B792" s="16" t="s">
        <v>92</v>
      </c>
      <c r="C792" s="16" t="s">
        <v>227</v>
      </c>
      <c r="D792" s="16" t="s">
        <v>231</v>
      </c>
      <c r="E792" s="16"/>
      <c r="F792" s="6">
        <f>'4'!G285</f>
        <v>1055000</v>
      </c>
      <c r="G792" s="6">
        <f>'4'!H285</f>
        <v>136637.87</v>
      </c>
      <c r="H792" s="6">
        <f t="shared" si="12"/>
        <v>12.951456872037914</v>
      </c>
    </row>
    <row r="793" spans="1:8" ht="90.75" customHeight="1" x14ac:dyDescent="0.25">
      <c r="A793" s="15" t="s">
        <v>20</v>
      </c>
      <c r="B793" s="16" t="s">
        <v>92</v>
      </c>
      <c r="C793" s="16" t="s">
        <v>227</v>
      </c>
      <c r="D793" s="16" t="s">
        <v>231</v>
      </c>
      <c r="E793" s="16" t="s">
        <v>21</v>
      </c>
      <c r="F793" s="6">
        <f>'4'!G286</f>
        <v>959100</v>
      </c>
      <c r="G793" s="6">
        <f>'4'!H286</f>
        <v>136637.87</v>
      </c>
      <c r="H793" s="6">
        <f t="shared" si="12"/>
        <v>14.246467521634864</v>
      </c>
    </row>
    <row r="794" spans="1:8" ht="69.75" customHeight="1" x14ac:dyDescent="0.25">
      <c r="A794" s="15" t="s">
        <v>22</v>
      </c>
      <c r="B794" s="16" t="s">
        <v>92</v>
      </c>
      <c r="C794" s="16" t="s">
        <v>227</v>
      </c>
      <c r="D794" s="16" t="s">
        <v>231</v>
      </c>
      <c r="E794" s="16" t="s">
        <v>23</v>
      </c>
      <c r="F794" s="6">
        <f>'4'!G287</f>
        <v>959100</v>
      </c>
      <c r="G794" s="6">
        <f>'4'!H287</f>
        <v>136637.87</v>
      </c>
      <c r="H794" s="6">
        <f t="shared" si="12"/>
        <v>14.246467521634864</v>
      </c>
    </row>
    <row r="795" spans="1:8" ht="55.5" customHeight="1" x14ac:dyDescent="0.25">
      <c r="A795" s="15" t="s">
        <v>29</v>
      </c>
      <c r="B795" s="16" t="s">
        <v>92</v>
      </c>
      <c r="C795" s="16" t="s">
        <v>227</v>
      </c>
      <c r="D795" s="16" t="s">
        <v>231</v>
      </c>
      <c r="E795" s="16" t="s">
        <v>30</v>
      </c>
      <c r="F795" s="6">
        <f>'4'!G288</f>
        <v>95900</v>
      </c>
      <c r="G795" s="6">
        <f>'4'!H288</f>
        <v>0</v>
      </c>
      <c r="H795" s="6">
        <f t="shared" si="12"/>
        <v>0</v>
      </c>
    </row>
    <row r="796" spans="1:8" ht="75.75" customHeight="1" x14ac:dyDescent="0.25">
      <c r="A796" s="15" t="s">
        <v>31</v>
      </c>
      <c r="B796" s="16" t="s">
        <v>92</v>
      </c>
      <c r="C796" s="16" t="s">
        <v>227</v>
      </c>
      <c r="D796" s="16" t="s">
        <v>231</v>
      </c>
      <c r="E796" s="16" t="s">
        <v>32</v>
      </c>
      <c r="F796" s="6">
        <f>'4'!G289</f>
        <v>95900</v>
      </c>
      <c r="G796" s="6">
        <f>'4'!H289</f>
        <v>0</v>
      </c>
      <c r="H796" s="6">
        <f t="shared" si="12"/>
        <v>0</v>
      </c>
    </row>
    <row r="797" spans="1:8" ht="93.75" x14ac:dyDescent="0.25">
      <c r="A797" s="15" t="s">
        <v>205</v>
      </c>
      <c r="B797" s="16" t="s">
        <v>92</v>
      </c>
      <c r="C797" s="16" t="s">
        <v>227</v>
      </c>
      <c r="D797" s="16" t="s">
        <v>206</v>
      </c>
      <c r="E797" s="16"/>
      <c r="F797" s="6">
        <f>'4'!G290</f>
        <v>7768200</v>
      </c>
      <c r="G797" s="6">
        <f>'4'!H290</f>
        <v>1286744.51</v>
      </c>
      <c r="H797" s="6">
        <f t="shared" si="12"/>
        <v>16.564255683427305</v>
      </c>
    </row>
    <row r="798" spans="1:8" ht="117" customHeight="1" x14ac:dyDescent="0.25">
      <c r="A798" s="15" t="s">
        <v>230</v>
      </c>
      <c r="B798" s="16" t="s">
        <v>92</v>
      </c>
      <c r="C798" s="16" t="s">
        <v>227</v>
      </c>
      <c r="D798" s="16" t="s">
        <v>232</v>
      </c>
      <c r="E798" s="16"/>
      <c r="F798" s="6">
        <f>'4'!G291</f>
        <v>7768200</v>
      </c>
      <c r="G798" s="6">
        <f>'4'!H291</f>
        <v>1286744.51</v>
      </c>
      <c r="H798" s="6">
        <f t="shared" si="12"/>
        <v>16.564255683427305</v>
      </c>
    </row>
    <row r="799" spans="1:8" ht="98.25" customHeight="1" x14ac:dyDescent="0.25">
      <c r="A799" s="15" t="s">
        <v>20</v>
      </c>
      <c r="B799" s="16" t="s">
        <v>92</v>
      </c>
      <c r="C799" s="16" t="s">
        <v>227</v>
      </c>
      <c r="D799" s="16" t="s">
        <v>232</v>
      </c>
      <c r="E799" s="16" t="s">
        <v>21</v>
      </c>
      <c r="F799" s="6">
        <f>'4'!G292</f>
        <v>7062000</v>
      </c>
      <c r="G799" s="6">
        <f>'4'!H292</f>
        <v>1253760.8600000001</v>
      </c>
      <c r="H799" s="6">
        <f t="shared" si="12"/>
        <v>17.753623052959501</v>
      </c>
    </row>
    <row r="800" spans="1:8" ht="66.75" customHeight="1" x14ac:dyDescent="0.25">
      <c r="A800" s="15" t="s">
        <v>22</v>
      </c>
      <c r="B800" s="16" t="s">
        <v>92</v>
      </c>
      <c r="C800" s="16" t="s">
        <v>227</v>
      </c>
      <c r="D800" s="16" t="s">
        <v>232</v>
      </c>
      <c r="E800" s="16" t="s">
        <v>23</v>
      </c>
      <c r="F800" s="6">
        <f>'4'!G293</f>
        <v>7062000</v>
      </c>
      <c r="G800" s="6">
        <f>'4'!H293</f>
        <v>1253760.8600000001</v>
      </c>
      <c r="H800" s="6">
        <f t="shared" si="12"/>
        <v>17.753623052959501</v>
      </c>
    </row>
    <row r="801" spans="1:8" ht="52.5" customHeight="1" x14ac:dyDescent="0.25">
      <c r="A801" s="15" t="s">
        <v>29</v>
      </c>
      <c r="B801" s="16" t="s">
        <v>92</v>
      </c>
      <c r="C801" s="16" t="s">
        <v>227</v>
      </c>
      <c r="D801" s="16" t="s">
        <v>232</v>
      </c>
      <c r="E801" s="16" t="s">
        <v>30</v>
      </c>
      <c r="F801" s="6">
        <f>'4'!G294</f>
        <v>706200</v>
      </c>
      <c r="G801" s="6">
        <f>'4'!H294</f>
        <v>32983.65</v>
      </c>
      <c r="H801" s="6">
        <f t="shared" si="12"/>
        <v>4.6705819881053534</v>
      </c>
    </row>
    <row r="802" spans="1:8" ht="66" customHeight="1" x14ac:dyDescent="0.25">
      <c r="A802" s="15" t="s">
        <v>31</v>
      </c>
      <c r="B802" s="16" t="s">
        <v>92</v>
      </c>
      <c r="C802" s="16" t="s">
        <v>227</v>
      </c>
      <c r="D802" s="16" t="s">
        <v>232</v>
      </c>
      <c r="E802" s="16" t="s">
        <v>32</v>
      </c>
      <c r="F802" s="6">
        <f>'4'!G295</f>
        <v>706200</v>
      </c>
      <c r="G802" s="6">
        <f>'4'!H295</f>
        <v>32983.65</v>
      </c>
      <c r="H802" s="6">
        <f t="shared" si="12"/>
        <v>4.6705819881053534</v>
      </c>
    </row>
    <row r="803" spans="1:8" ht="29.25" customHeight="1" x14ac:dyDescent="0.25">
      <c r="A803" s="12" t="s">
        <v>470</v>
      </c>
      <c r="B803" s="13" t="s">
        <v>55</v>
      </c>
      <c r="C803" s="13"/>
      <c r="D803" s="13"/>
      <c r="E803" s="13"/>
      <c r="F803" s="5">
        <f>'4'!G894</f>
        <v>149957895.15000001</v>
      </c>
      <c r="G803" s="5">
        <f>'4'!H894</f>
        <v>35676323.609999999</v>
      </c>
      <c r="H803" s="5">
        <f t="shared" si="12"/>
        <v>23.790893820104408</v>
      </c>
    </row>
    <row r="804" spans="1:8" ht="29.25" customHeight="1" x14ac:dyDescent="0.25">
      <c r="A804" s="12" t="s">
        <v>524</v>
      </c>
      <c r="B804" s="13" t="s">
        <v>55</v>
      </c>
      <c r="C804" s="13" t="s">
        <v>11</v>
      </c>
      <c r="D804" s="13"/>
      <c r="E804" s="13"/>
      <c r="F804" s="5">
        <f>'4'!G895</f>
        <v>87959766</v>
      </c>
      <c r="G804" s="5">
        <f>'4'!H895</f>
        <v>24030793.32</v>
      </c>
      <c r="H804" s="5">
        <f t="shared" si="12"/>
        <v>27.320210606290154</v>
      </c>
    </row>
    <row r="805" spans="1:8" ht="87.75" customHeight="1" x14ac:dyDescent="0.25">
      <c r="A805" s="15" t="s">
        <v>699</v>
      </c>
      <c r="B805" s="16" t="s">
        <v>55</v>
      </c>
      <c r="C805" s="16" t="s">
        <v>11</v>
      </c>
      <c r="D805" s="16" t="s">
        <v>473</v>
      </c>
      <c r="E805" s="16"/>
      <c r="F805" s="6">
        <f>'4'!G895</f>
        <v>87959766</v>
      </c>
      <c r="G805" s="6">
        <f>'4'!H895</f>
        <v>24030793.32</v>
      </c>
      <c r="H805" s="6">
        <f t="shared" si="12"/>
        <v>27.320210606290154</v>
      </c>
    </row>
    <row r="806" spans="1:8" ht="83.25" customHeight="1" x14ac:dyDescent="0.25">
      <c r="A806" s="15" t="s">
        <v>700</v>
      </c>
      <c r="B806" s="16" t="s">
        <v>55</v>
      </c>
      <c r="C806" s="16" t="s">
        <v>11</v>
      </c>
      <c r="D806" s="16" t="s">
        <v>475</v>
      </c>
      <c r="E806" s="16"/>
      <c r="F806" s="6">
        <f>'4'!G896</f>
        <v>87959766</v>
      </c>
      <c r="G806" s="6">
        <f>'4'!H896</f>
        <v>24030793.32</v>
      </c>
      <c r="H806" s="6">
        <f t="shared" si="12"/>
        <v>27.320210606290154</v>
      </c>
    </row>
    <row r="807" spans="1:8" ht="69" customHeight="1" x14ac:dyDescent="0.25">
      <c r="A807" s="15" t="s">
        <v>650</v>
      </c>
      <c r="B807" s="16" t="s">
        <v>55</v>
      </c>
      <c r="C807" s="16" t="s">
        <v>11</v>
      </c>
      <c r="D807" s="16" t="s">
        <v>525</v>
      </c>
      <c r="E807" s="16"/>
      <c r="F807" s="6">
        <f>'4'!G897</f>
        <v>85477866</v>
      </c>
      <c r="G807" s="6">
        <f>'4'!H897</f>
        <v>23202294.02</v>
      </c>
      <c r="H807" s="6">
        <f t="shared" si="12"/>
        <v>27.144213005972794</v>
      </c>
    </row>
    <row r="808" spans="1:8" ht="87.75" customHeight="1" x14ac:dyDescent="0.25">
      <c r="A808" s="15" t="s">
        <v>418</v>
      </c>
      <c r="B808" s="16" t="s">
        <v>55</v>
      </c>
      <c r="C808" s="16" t="s">
        <v>11</v>
      </c>
      <c r="D808" s="16" t="s">
        <v>526</v>
      </c>
      <c r="E808" s="16"/>
      <c r="F808" s="6">
        <f>'4'!G898</f>
        <v>70238066</v>
      </c>
      <c r="G808" s="6">
        <f>'4'!H898</f>
        <v>16441859.43</v>
      </c>
      <c r="H808" s="6">
        <f t="shared" si="12"/>
        <v>23.408758763374834</v>
      </c>
    </row>
    <row r="809" spans="1:8" ht="98.25" customHeight="1" x14ac:dyDescent="0.25">
      <c r="A809" s="15" t="s">
        <v>20</v>
      </c>
      <c r="B809" s="16" t="s">
        <v>55</v>
      </c>
      <c r="C809" s="16" t="s">
        <v>11</v>
      </c>
      <c r="D809" s="16" t="s">
        <v>526</v>
      </c>
      <c r="E809" s="16" t="s">
        <v>21</v>
      </c>
      <c r="F809" s="6">
        <f>'4'!G899</f>
        <v>69288066</v>
      </c>
      <c r="G809" s="6">
        <f>'4'!H899</f>
        <v>16373674.23</v>
      </c>
      <c r="H809" s="6">
        <f t="shared" si="12"/>
        <v>23.631305035992778</v>
      </c>
    </row>
    <row r="810" spans="1:8" ht="40.5" customHeight="1" x14ac:dyDescent="0.25">
      <c r="A810" s="15" t="s">
        <v>67</v>
      </c>
      <c r="B810" s="16" t="s">
        <v>55</v>
      </c>
      <c r="C810" s="16" t="s">
        <v>11</v>
      </c>
      <c r="D810" s="16" t="s">
        <v>526</v>
      </c>
      <c r="E810" s="16" t="s">
        <v>68</v>
      </c>
      <c r="F810" s="6">
        <f>'4'!G900</f>
        <v>58093816</v>
      </c>
      <c r="G810" s="6">
        <f>'4'!H900</f>
        <v>13314147.84</v>
      </c>
      <c r="H810" s="6">
        <f t="shared" si="12"/>
        <v>22.918356473604696</v>
      </c>
    </row>
    <row r="811" spans="1:8" ht="55.5" customHeight="1" x14ac:dyDescent="0.25">
      <c r="A811" s="15" t="s">
        <v>29</v>
      </c>
      <c r="B811" s="16" t="s">
        <v>55</v>
      </c>
      <c r="C811" s="16" t="s">
        <v>11</v>
      </c>
      <c r="D811" s="16" t="s">
        <v>526</v>
      </c>
      <c r="E811" s="16" t="s">
        <v>30</v>
      </c>
      <c r="F811" s="6">
        <f>'4'!G901</f>
        <v>58093816</v>
      </c>
      <c r="G811" s="6">
        <f>'4'!H901</f>
        <v>13314147.84</v>
      </c>
      <c r="H811" s="6">
        <f t="shared" si="12"/>
        <v>22.918356473604696</v>
      </c>
    </row>
    <row r="812" spans="1:8" ht="63" customHeight="1" x14ac:dyDescent="0.25">
      <c r="A812" s="15" t="s">
        <v>31</v>
      </c>
      <c r="B812" s="16" t="s">
        <v>55</v>
      </c>
      <c r="C812" s="16" t="s">
        <v>11</v>
      </c>
      <c r="D812" s="16" t="s">
        <v>526</v>
      </c>
      <c r="E812" s="16" t="s">
        <v>32</v>
      </c>
      <c r="F812" s="6">
        <f>'4'!G902</f>
        <v>3079650</v>
      </c>
      <c r="G812" s="6">
        <f>'4'!H902</f>
        <v>1142622.3899999999</v>
      </c>
      <c r="H812" s="6">
        <f t="shared" si="12"/>
        <v>37.102345721104669</v>
      </c>
    </row>
    <row r="813" spans="1:8" ht="27" customHeight="1" x14ac:dyDescent="0.25">
      <c r="A813" s="15" t="s">
        <v>50</v>
      </c>
      <c r="B813" s="16" t="s">
        <v>55</v>
      </c>
      <c r="C813" s="16" t="s">
        <v>11</v>
      </c>
      <c r="D813" s="16" t="s">
        <v>526</v>
      </c>
      <c r="E813" s="16" t="s">
        <v>51</v>
      </c>
      <c r="F813" s="6">
        <f>'4'!G903</f>
        <v>3079650</v>
      </c>
      <c r="G813" s="6">
        <f>'4'!H903</f>
        <v>1142622.3899999999</v>
      </c>
      <c r="H813" s="6">
        <f t="shared" si="12"/>
        <v>37.102345721104669</v>
      </c>
    </row>
    <row r="814" spans="1:8" ht="26.25" customHeight="1" x14ac:dyDescent="0.25">
      <c r="A814" s="15" t="s">
        <v>69</v>
      </c>
      <c r="B814" s="16" t="s">
        <v>55</v>
      </c>
      <c r="C814" s="16" t="s">
        <v>11</v>
      </c>
      <c r="D814" s="16" t="s">
        <v>526</v>
      </c>
      <c r="E814" s="16" t="s">
        <v>70</v>
      </c>
      <c r="F814" s="6">
        <f>'4'!G904</f>
        <v>8114600</v>
      </c>
      <c r="G814" s="6">
        <f>'4'!H904</f>
        <v>1916904</v>
      </c>
      <c r="H814" s="6">
        <f t="shared" si="12"/>
        <v>23.62290192985483</v>
      </c>
    </row>
    <row r="815" spans="1:8" ht="131.25" x14ac:dyDescent="0.25">
      <c r="A815" s="15" t="s">
        <v>33</v>
      </c>
      <c r="B815" s="16" t="s">
        <v>55</v>
      </c>
      <c r="C815" s="16" t="s">
        <v>11</v>
      </c>
      <c r="D815" s="16" t="s">
        <v>527</v>
      </c>
      <c r="E815" s="16"/>
      <c r="F815" s="6">
        <f>'4'!G905</f>
        <v>8114600</v>
      </c>
      <c r="G815" s="6">
        <f>'4'!H905</f>
        <v>1916904</v>
      </c>
      <c r="H815" s="6">
        <f t="shared" si="12"/>
        <v>23.62290192985483</v>
      </c>
    </row>
    <row r="816" spans="1:8" ht="92.25" customHeight="1" x14ac:dyDescent="0.25">
      <c r="A816" s="15" t="s">
        <v>20</v>
      </c>
      <c r="B816" s="16" t="s">
        <v>55</v>
      </c>
      <c r="C816" s="16" t="s">
        <v>11</v>
      </c>
      <c r="D816" s="16" t="s">
        <v>527</v>
      </c>
      <c r="E816" s="16" t="s">
        <v>21</v>
      </c>
      <c r="F816" s="6">
        <f>'4'!G906</f>
        <v>950000</v>
      </c>
      <c r="G816" s="6">
        <f>'4'!H906</f>
        <v>68185.2</v>
      </c>
      <c r="H816" s="6">
        <f t="shared" si="12"/>
        <v>7.1773894736842108</v>
      </c>
    </row>
    <row r="817" spans="1:8" ht="59.25" customHeight="1" x14ac:dyDescent="0.25">
      <c r="A817" s="15" t="s">
        <v>67</v>
      </c>
      <c r="B817" s="16" t="s">
        <v>55</v>
      </c>
      <c r="C817" s="16" t="s">
        <v>11</v>
      </c>
      <c r="D817" s="16" t="s">
        <v>527</v>
      </c>
      <c r="E817" s="16" t="s">
        <v>68</v>
      </c>
      <c r="F817" s="6">
        <f>'4'!G907</f>
        <v>950000</v>
      </c>
      <c r="G817" s="6">
        <f>'4'!H907</f>
        <v>68185.2</v>
      </c>
      <c r="H817" s="6">
        <f t="shared" si="12"/>
        <v>7.1773894736842108</v>
      </c>
    </row>
    <row r="818" spans="1:8" ht="53.25" customHeight="1" x14ac:dyDescent="0.25">
      <c r="A818" s="15" t="s">
        <v>29</v>
      </c>
      <c r="B818" s="16" t="s">
        <v>55</v>
      </c>
      <c r="C818" s="16" t="s">
        <v>11</v>
      </c>
      <c r="D818" s="16" t="s">
        <v>527</v>
      </c>
      <c r="E818" s="16" t="s">
        <v>30</v>
      </c>
      <c r="F818" s="6">
        <f>'4'!G908</f>
        <v>950000</v>
      </c>
      <c r="G818" s="6">
        <f>'4'!H908</f>
        <v>68185.2</v>
      </c>
      <c r="H818" s="6">
        <f t="shared" si="12"/>
        <v>7.1773894736842108</v>
      </c>
    </row>
    <row r="819" spans="1:8" ht="64.5" customHeight="1" x14ac:dyDescent="0.25">
      <c r="A819" s="15" t="s">
        <v>31</v>
      </c>
      <c r="B819" s="16" t="s">
        <v>55</v>
      </c>
      <c r="C819" s="16" t="s">
        <v>11</v>
      </c>
      <c r="D819" s="16" t="s">
        <v>527</v>
      </c>
      <c r="E819" s="16" t="s">
        <v>32</v>
      </c>
      <c r="F819" s="6">
        <f>'4'!G909</f>
        <v>0</v>
      </c>
      <c r="G819" s="6">
        <f>'4'!H909</f>
        <v>0</v>
      </c>
      <c r="H819" s="6" t="e">
        <f t="shared" si="12"/>
        <v>#DIV/0!</v>
      </c>
    </row>
    <row r="820" spans="1:8" ht="51.75" customHeight="1" x14ac:dyDescent="0.25">
      <c r="A820" s="15" t="s">
        <v>701</v>
      </c>
      <c r="B820" s="16" t="s">
        <v>55</v>
      </c>
      <c r="C820" s="16" t="s">
        <v>11</v>
      </c>
      <c r="D820" s="16" t="s">
        <v>528</v>
      </c>
      <c r="E820" s="16"/>
      <c r="F820" s="6">
        <f>'4'!G911</f>
        <v>45000</v>
      </c>
      <c r="G820" s="6">
        <f>'4'!H911</f>
        <v>0</v>
      </c>
      <c r="H820" s="6">
        <f t="shared" si="12"/>
        <v>0</v>
      </c>
    </row>
    <row r="821" spans="1:8" ht="54.75" customHeight="1" x14ac:dyDescent="0.25">
      <c r="A821" s="15" t="s">
        <v>316</v>
      </c>
      <c r="B821" s="16" t="s">
        <v>55</v>
      </c>
      <c r="C821" s="16" t="s">
        <v>11</v>
      </c>
      <c r="D821" s="16" t="s">
        <v>529</v>
      </c>
      <c r="E821" s="16"/>
      <c r="F821" s="6">
        <f>'4'!G912</f>
        <v>45000</v>
      </c>
      <c r="G821" s="6">
        <f>'4'!H912</f>
        <v>0</v>
      </c>
      <c r="H821" s="6">
        <f t="shared" si="12"/>
        <v>0</v>
      </c>
    </row>
    <row r="822" spans="1:8" ht="47.25" customHeight="1" x14ac:dyDescent="0.25">
      <c r="A822" s="15" t="s">
        <v>29</v>
      </c>
      <c r="B822" s="16" t="s">
        <v>55</v>
      </c>
      <c r="C822" s="16" t="s">
        <v>11</v>
      </c>
      <c r="D822" s="16" t="s">
        <v>529</v>
      </c>
      <c r="E822" s="16" t="s">
        <v>30</v>
      </c>
      <c r="F822" s="6">
        <f>'4'!G913</f>
        <v>45000</v>
      </c>
      <c r="G822" s="6">
        <f>'4'!H913</f>
        <v>0</v>
      </c>
      <c r="H822" s="6">
        <f t="shared" si="12"/>
        <v>0</v>
      </c>
    </row>
    <row r="823" spans="1:8" ht="66.75" customHeight="1" x14ac:dyDescent="0.25">
      <c r="A823" s="15" t="s">
        <v>31</v>
      </c>
      <c r="B823" s="16" t="s">
        <v>55</v>
      </c>
      <c r="C823" s="16" t="s">
        <v>11</v>
      </c>
      <c r="D823" s="16" t="s">
        <v>529</v>
      </c>
      <c r="E823" s="16" t="s">
        <v>32</v>
      </c>
      <c r="F823" s="6">
        <f>'4'!G914</f>
        <v>45000</v>
      </c>
      <c r="G823" s="6">
        <f>'4'!H914</f>
        <v>0</v>
      </c>
      <c r="H823" s="6">
        <f t="shared" si="12"/>
        <v>0</v>
      </c>
    </row>
    <row r="824" spans="1:8" ht="97.5" customHeight="1" x14ac:dyDescent="0.25">
      <c r="A824" s="15" t="s">
        <v>685</v>
      </c>
      <c r="B824" s="16" t="s">
        <v>55</v>
      </c>
      <c r="C824" s="16" t="s">
        <v>11</v>
      </c>
      <c r="D824" s="16" t="s">
        <v>530</v>
      </c>
      <c r="E824" s="16"/>
      <c r="F824" s="6">
        <f>'4'!G915</f>
        <v>705100</v>
      </c>
      <c r="G824" s="6">
        <f>'4'!H915</f>
        <v>117476.78</v>
      </c>
      <c r="H824" s="6">
        <f t="shared" si="12"/>
        <v>16.66100978584598</v>
      </c>
    </row>
    <row r="825" spans="1:8" ht="72" customHeight="1" x14ac:dyDescent="0.25">
      <c r="A825" s="15" t="s">
        <v>448</v>
      </c>
      <c r="B825" s="16" t="s">
        <v>55</v>
      </c>
      <c r="C825" s="16" t="s">
        <v>11</v>
      </c>
      <c r="D825" s="16" t="s">
        <v>531</v>
      </c>
      <c r="E825" s="16"/>
      <c r="F825" s="6">
        <f>'4'!G916</f>
        <v>705100</v>
      </c>
      <c r="G825" s="6">
        <f>'4'!H916</f>
        <v>117476.78</v>
      </c>
      <c r="H825" s="6">
        <f t="shared" si="12"/>
        <v>16.66100978584598</v>
      </c>
    </row>
    <row r="826" spans="1:8" ht="44.25" customHeight="1" x14ac:dyDescent="0.25">
      <c r="A826" s="15" t="s">
        <v>197</v>
      </c>
      <c r="B826" s="16" t="s">
        <v>55</v>
      </c>
      <c r="C826" s="16" t="s">
        <v>11</v>
      </c>
      <c r="D826" s="16" t="s">
        <v>531</v>
      </c>
      <c r="E826" s="16" t="s">
        <v>198</v>
      </c>
      <c r="F826" s="6">
        <f>'4'!G917</f>
        <v>705100</v>
      </c>
      <c r="G826" s="6">
        <f>'4'!H917</f>
        <v>117476.78</v>
      </c>
      <c r="H826" s="6">
        <f t="shared" si="12"/>
        <v>16.66100978584598</v>
      </c>
    </row>
    <row r="827" spans="1:8" ht="33.75" customHeight="1" x14ac:dyDescent="0.25">
      <c r="A827" s="15" t="s">
        <v>532</v>
      </c>
      <c r="B827" s="16" t="s">
        <v>55</v>
      </c>
      <c r="C827" s="16" t="s">
        <v>11</v>
      </c>
      <c r="D827" s="16" t="s">
        <v>531</v>
      </c>
      <c r="E827" s="16" t="s">
        <v>533</v>
      </c>
      <c r="F827" s="6">
        <f>'4'!G918</f>
        <v>705100</v>
      </c>
      <c r="G827" s="6">
        <f>'4'!H918</f>
        <v>117476.78</v>
      </c>
      <c r="H827" s="6">
        <f t="shared" si="12"/>
        <v>16.66100978584598</v>
      </c>
    </row>
    <row r="828" spans="1:8" ht="66" customHeight="1" x14ac:dyDescent="0.25">
      <c r="A828" s="15" t="s">
        <v>658</v>
      </c>
      <c r="B828" s="16" t="s">
        <v>55</v>
      </c>
      <c r="C828" s="16" t="s">
        <v>11</v>
      </c>
      <c r="D828" s="16" t="s">
        <v>534</v>
      </c>
      <c r="E828" s="16"/>
      <c r="F828" s="6">
        <f>'4'!G919</f>
        <v>314400</v>
      </c>
      <c r="G828" s="6">
        <f>'4'!H919</f>
        <v>34440.49</v>
      </c>
      <c r="H828" s="6">
        <f t="shared" si="12"/>
        <v>10.954354325699745</v>
      </c>
    </row>
    <row r="829" spans="1:8" ht="113.25" customHeight="1" x14ac:dyDescent="0.25">
      <c r="A829" s="15" t="s">
        <v>207</v>
      </c>
      <c r="B829" s="16" t="s">
        <v>55</v>
      </c>
      <c r="C829" s="16" t="s">
        <v>11</v>
      </c>
      <c r="D829" s="16" t="s">
        <v>535</v>
      </c>
      <c r="E829" s="16"/>
      <c r="F829" s="6">
        <f>'4'!G920</f>
        <v>314400</v>
      </c>
      <c r="G829" s="6">
        <f>'4'!H920</f>
        <v>34440.49</v>
      </c>
      <c r="H829" s="6">
        <f t="shared" si="12"/>
        <v>10.954354325699745</v>
      </c>
    </row>
    <row r="830" spans="1:8" ht="89.25" customHeight="1" x14ac:dyDescent="0.25">
      <c r="A830" s="15" t="s">
        <v>20</v>
      </c>
      <c r="B830" s="16" t="s">
        <v>55</v>
      </c>
      <c r="C830" s="16" t="s">
        <v>11</v>
      </c>
      <c r="D830" s="16" t="s">
        <v>535</v>
      </c>
      <c r="E830" s="16" t="s">
        <v>21</v>
      </c>
      <c r="F830" s="6">
        <f>'4'!G921</f>
        <v>314400</v>
      </c>
      <c r="G830" s="6">
        <f>'4'!H921</f>
        <v>34440.49</v>
      </c>
      <c r="H830" s="6">
        <f t="shared" si="12"/>
        <v>10.954354325699745</v>
      </c>
    </row>
    <row r="831" spans="1:8" ht="44.25" customHeight="1" x14ac:dyDescent="0.25">
      <c r="A831" s="15" t="s">
        <v>67</v>
      </c>
      <c r="B831" s="16" t="s">
        <v>55</v>
      </c>
      <c r="C831" s="16" t="s">
        <v>11</v>
      </c>
      <c r="D831" s="16" t="s">
        <v>535</v>
      </c>
      <c r="E831" s="16" t="s">
        <v>68</v>
      </c>
      <c r="F831" s="6">
        <f>'4'!G922</f>
        <v>314400</v>
      </c>
      <c r="G831" s="6">
        <f>'4'!H922</f>
        <v>34440.49</v>
      </c>
      <c r="H831" s="6">
        <f t="shared" si="12"/>
        <v>10.954354325699745</v>
      </c>
    </row>
    <row r="832" spans="1:8" ht="128.25" customHeight="1" x14ac:dyDescent="0.25">
      <c r="A832" s="15" t="s">
        <v>608</v>
      </c>
      <c r="B832" s="16" t="s">
        <v>55</v>
      </c>
      <c r="C832" s="16" t="s">
        <v>11</v>
      </c>
      <c r="D832" s="16" t="s">
        <v>476</v>
      </c>
      <c r="E832" s="16"/>
      <c r="F832" s="6">
        <f>'4'!G923</f>
        <v>14175300</v>
      </c>
      <c r="G832" s="6">
        <f>'4'!H923</f>
        <v>6608517.3200000003</v>
      </c>
      <c r="H832" s="6">
        <f t="shared" si="12"/>
        <v>46.619946808885885</v>
      </c>
    </row>
    <row r="833" spans="1:8" ht="52.5" customHeight="1" x14ac:dyDescent="0.25">
      <c r="A833" s="15" t="s">
        <v>536</v>
      </c>
      <c r="B833" s="16" t="s">
        <v>55</v>
      </c>
      <c r="C833" s="16" t="s">
        <v>11</v>
      </c>
      <c r="D833" s="16" t="s">
        <v>537</v>
      </c>
      <c r="E833" s="16"/>
      <c r="F833" s="6">
        <f>'4'!G924</f>
        <v>14175300</v>
      </c>
      <c r="G833" s="6">
        <f>'4'!H924</f>
        <v>6608517.3200000003</v>
      </c>
      <c r="H833" s="6">
        <f t="shared" si="12"/>
        <v>46.619946808885885</v>
      </c>
    </row>
    <row r="834" spans="1:8" ht="52.5" customHeight="1" x14ac:dyDescent="0.25">
      <c r="A834" s="15" t="s">
        <v>29</v>
      </c>
      <c r="B834" s="16" t="s">
        <v>55</v>
      </c>
      <c r="C834" s="16" t="s">
        <v>11</v>
      </c>
      <c r="D834" s="16" t="s">
        <v>537</v>
      </c>
      <c r="E834" s="16" t="s">
        <v>30</v>
      </c>
      <c r="F834" s="6">
        <f>'4'!G925</f>
        <v>14175300</v>
      </c>
      <c r="G834" s="6">
        <f>'4'!H925</f>
        <v>6608517.3200000003</v>
      </c>
      <c r="H834" s="6">
        <f t="shared" si="12"/>
        <v>46.619946808885885</v>
      </c>
    </row>
    <row r="835" spans="1:8" ht="71.25" customHeight="1" x14ac:dyDescent="0.25">
      <c r="A835" s="15" t="s">
        <v>31</v>
      </c>
      <c r="B835" s="16" t="s">
        <v>55</v>
      </c>
      <c r="C835" s="16" t="s">
        <v>11</v>
      </c>
      <c r="D835" s="16" t="s">
        <v>537</v>
      </c>
      <c r="E835" s="16" t="s">
        <v>32</v>
      </c>
      <c r="F835" s="6">
        <f>'4'!G926</f>
        <v>14175300</v>
      </c>
      <c r="G835" s="6">
        <f>'4'!H926</f>
        <v>6608517.3200000003</v>
      </c>
      <c r="H835" s="6">
        <f t="shared" si="12"/>
        <v>46.619946808885885</v>
      </c>
    </row>
    <row r="836" spans="1:8" ht="85.5" customHeight="1" x14ac:dyDescent="0.25">
      <c r="A836" s="15" t="s">
        <v>702</v>
      </c>
      <c r="B836" s="16" t="s">
        <v>55</v>
      </c>
      <c r="C836" s="16" t="s">
        <v>11</v>
      </c>
      <c r="D836" s="16" t="s">
        <v>538</v>
      </c>
      <c r="E836" s="16"/>
      <c r="F836" s="6">
        <f>'4'!G927</f>
        <v>2481900</v>
      </c>
      <c r="G836" s="6">
        <f>'4'!H927</f>
        <v>828499.3</v>
      </c>
      <c r="H836" s="6">
        <f t="shared" si="12"/>
        <v>33.38165518352875</v>
      </c>
    </row>
    <row r="837" spans="1:8" ht="73.5" customHeight="1" x14ac:dyDescent="0.25">
      <c r="A837" s="15" t="s">
        <v>652</v>
      </c>
      <c r="B837" s="16" t="s">
        <v>55</v>
      </c>
      <c r="C837" s="16" t="s">
        <v>11</v>
      </c>
      <c r="D837" s="16" t="s">
        <v>539</v>
      </c>
      <c r="E837" s="16"/>
      <c r="F837" s="6">
        <f>'4'!G928</f>
        <v>2481900</v>
      </c>
      <c r="G837" s="6">
        <f>'4'!H928</f>
        <v>828499.3</v>
      </c>
      <c r="H837" s="6">
        <f t="shared" si="12"/>
        <v>33.38165518352875</v>
      </c>
    </row>
    <row r="838" spans="1:8" ht="89.25" customHeight="1" x14ac:dyDescent="0.25">
      <c r="A838" s="15" t="s">
        <v>653</v>
      </c>
      <c r="B838" s="16" t="s">
        <v>55</v>
      </c>
      <c r="C838" s="16" t="s">
        <v>11</v>
      </c>
      <c r="D838" s="16" t="s">
        <v>540</v>
      </c>
      <c r="E838" s="16"/>
      <c r="F838" s="6">
        <f>'4'!G929</f>
        <v>1686700</v>
      </c>
      <c r="G838" s="6">
        <f>'4'!H929</f>
        <v>624784.30000000005</v>
      </c>
      <c r="H838" s="6">
        <f t="shared" si="12"/>
        <v>37.041815379142705</v>
      </c>
    </row>
    <row r="839" spans="1:8" ht="77.25" customHeight="1" x14ac:dyDescent="0.25">
      <c r="A839" s="15" t="s">
        <v>29</v>
      </c>
      <c r="B839" s="16" t="s">
        <v>55</v>
      </c>
      <c r="C839" s="16" t="s">
        <v>11</v>
      </c>
      <c r="D839" s="16" t="s">
        <v>540</v>
      </c>
      <c r="E839" s="16" t="s">
        <v>30</v>
      </c>
      <c r="F839" s="6">
        <f>'4'!G930</f>
        <v>1686700</v>
      </c>
      <c r="G839" s="6">
        <f>'4'!H930</f>
        <v>624784.30000000005</v>
      </c>
      <c r="H839" s="6">
        <f t="shared" si="12"/>
        <v>37.041815379142705</v>
      </c>
    </row>
    <row r="840" spans="1:8" ht="60.75" customHeight="1" x14ac:dyDescent="0.25">
      <c r="A840" s="15" t="s">
        <v>31</v>
      </c>
      <c r="B840" s="16" t="s">
        <v>55</v>
      </c>
      <c r="C840" s="16" t="s">
        <v>11</v>
      </c>
      <c r="D840" s="16" t="s">
        <v>540</v>
      </c>
      <c r="E840" s="16" t="s">
        <v>32</v>
      </c>
      <c r="F840" s="6">
        <f>'4'!G931</f>
        <v>1686700</v>
      </c>
      <c r="G840" s="6">
        <f>'4'!H931</f>
        <v>624784.30000000005</v>
      </c>
      <c r="H840" s="6">
        <f t="shared" si="12"/>
        <v>37.041815379142705</v>
      </c>
    </row>
    <row r="841" spans="1:8" ht="63" customHeight="1" x14ac:dyDescent="0.25">
      <c r="A841" s="15" t="s">
        <v>337</v>
      </c>
      <c r="B841" s="16" t="s">
        <v>55</v>
      </c>
      <c r="C841" s="16" t="s">
        <v>11</v>
      </c>
      <c r="D841" s="16" t="s">
        <v>541</v>
      </c>
      <c r="E841" s="16"/>
      <c r="F841" s="6">
        <f>'4'!G932</f>
        <v>563400</v>
      </c>
      <c r="G841" s="6">
        <f>'4'!H932</f>
        <v>158555</v>
      </c>
      <c r="H841" s="6">
        <f t="shared" ref="H841:H904" si="13">G841/F841*100</f>
        <v>28.142527511537097</v>
      </c>
    </row>
    <row r="842" spans="1:8" ht="60" customHeight="1" x14ac:dyDescent="0.25">
      <c r="A842" s="15" t="s">
        <v>29</v>
      </c>
      <c r="B842" s="16" t="s">
        <v>55</v>
      </c>
      <c r="C842" s="16" t="s">
        <v>11</v>
      </c>
      <c r="D842" s="16" t="s">
        <v>541</v>
      </c>
      <c r="E842" s="16" t="s">
        <v>30</v>
      </c>
      <c r="F842" s="6">
        <f>'4'!G933</f>
        <v>563400</v>
      </c>
      <c r="G842" s="6">
        <f>'4'!H933</f>
        <v>158555</v>
      </c>
      <c r="H842" s="6">
        <f t="shared" si="13"/>
        <v>28.142527511537097</v>
      </c>
    </row>
    <row r="843" spans="1:8" ht="68.25" customHeight="1" x14ac:dyDescent="0.25">
      <c r="A843" s="15" t="s">
        <v>31</v>
      </c>
      <c r="B843" s="16" t="s">
        <v>55</v>
      </c>
      <c r="C843" s="16" t="s">
        <v>11</v>
      </c>
      <c r="D843" s="16" t="s">
        <v>541</v>
      </c>
      <c r="E843" s="16" t="s">
        <v>32</v>
      </c>
      <c r="F843" s="6">
        <f>'4'!G934</f>
        <v>563400</v>
      </c>
      <c r="G843" s="6">
        <f>'4'!H934</f>
        <v>158555</v>
      </c>
      <c r="H843" s="6">
        <f t="shared" si="13"/>
        <v>28.142527511537097</v>
      </c>
    </row>
    <row r="844" spans="1:8" ht="47.25" customHeight="1" x14ac:dyDescent="0.25">
      <c r="A844" s="15" t="s">
        <v>339</v>
      </c>
      <c r="B844" s="16" t="s">
        <v>55</v>
      </c>
      <c r="C844" s="16" t="s">
        <v>11</v>
      </c>
      <c r="D844" s="16" t="s">
        <v>542</v>
      </c>
      <c r="E844" s="16"/>
      <c r="F844" s="6">
        <f>'4'!G935</f>
        <v>231800</v>
      </c>
      <c r="G844" s="6">
        <f>'4'!H935</f>
        <v>45160</v>
      </c>
      <c r="H844" s="6">
        <f t="shared" si="13"/>
        <v>19.482312338222606</v>
      </c>
    </row>
    <row r="845" spans="1:8" ht="62.25" customHeight="1" x14ac:dyDescent="0.25">
      <c r="A845" s="15" t="s">
        <v>29</v>
      </c>
      <c r="B845" s="16" t="s">
        <v>55</v>
      </c>
      <c r="C845" s="16" t="s">
        <v>11</v>
      </c>
      <c r="D845" s="16" t="s">
        <v>542</v>
      </c>
      <c r="E845" s="16" t="s">
        <v>30</v>
      </c>
      <c r="F845" s="6">
        <f>'4'!G936</f>
        <v>231800</v>
      </c>
      <c r="G845" s="6">
        <f>'4'!H936</f>
        <v>45160</v>
      </c>
      <c r="H845" s="6">
        <f t="shared" si="13"/>
        <v>19.482312338222606</v>
      </c>
    </row>
    <row r="846" spans="1:8" ht="70.5" customHeight="1" x14ac:dyDescent="0.25">
      <c r="A846" s="15" t="s">
        <v>31</v>
      </c>
      <c r="B846" s="16" t="s">
        <v>55</v>
      </c>
      <c r="C846" s="16" t="s">
        <v>11</v>
      </c>
      <c r="D846" s="16" t="s">
        <v>542</v>
      </c>
      <c r="E846" s="16" t="s">
        <v>32</v>
      </c>
      <c r="F846" s="6">
        <f>'4'!G937</f>
        <v>231800</v>
      </c>
      <c r="G846" s="6">
        <f>'4'!H937</f>
        <v>45160</v>
      </c>
      <c r="H846" s="6">
        <f t="shared" si="13"/>
        <v>19.482312338222606</v>
      </c>
    </row>
    <row r="847" spans="1:8" ht="29.25" customHeight="1" x14ac:dyDescent="0.25">
      <c r="A847" s="12" t="s">
        <v>471</v>
      </c>
      <c r="B847" s="13" t="s">
        <v>55</v>
      </c>
      <c r="C847" s="13" t="s">
        <v>13</v>
      </c>
      <c r="D847" s="13"/>
      <c r="E847" s="13"/>
      <c r="F847" s="5">
        <f>'4'!G938</f>
        <v>4000520</v>
      </c>
      <c r="G847" s="5">
        <f>'4'!H938</f>
        <v>335775</v>
      </c>
      <c r="H847" s="5">
        <f t="shared" si="13"/>
        <v>8.3932838730964985</v>
      </c>
    </row>
    <row r="848" spans="1:8" ht="72" customHeight="1" x14ac:dyDescent="0.25">
      <c r="A848" s="15" t="s">
        <v>699</v>
      </c>
      <c r="B848" s="16" t="s">
        <v>55</v>
      </c>
      <c r="C848" s="16" t="s">
        <v>13</v>
      </c>
      <c r="D848" s="16" t="s">
        <v>473</v>
      </c>
      <c r="E848" s="16"/>
      <c r="F848" s="6">
        <f>'4'!G939</f>
        <v>4000520</v>
      </c>
      <c r="G848" s="6">
        <f>'4'!H939</f>
        <v>335775</v>
      </c>
      <c r="H848" s="6">
        <f t="shared" si="13"/>
        <v>8.3932838730964985</v>
      </c>
    </row>
    <row r="849" spans="1:8" ht="70.5" customHeight="1" x14ac:dyDescent="0.25">
      <c r="A849" s="15" t="s">
        <v>703</v>
      </c>
      <c r="B849" s="16" t="s">
        <v>55</v>
      </c>
      <c r="C849" s="16" t="s">
        <v>13</v>
      </c>
      <c r="D849" s="16" t="s">
        <v>543</v>
      </c>
      <c r="E849" s="16"/>
      <c r="F849" s="6">
        <f>'4'!G940</f>
        <v>830000</v>
      </c>
      <c r="G849" s="6">
        <f>'4'!H940</f>
        <v>335775</v>
      </c>
      <c r="H849" s="6">
        <f t="shared" si="13"/>
        <v>40.454819277108435</v>
      </c>
    </row>
    <row r="850" spans="1:8" ht="68.25" customHeight="1" x14ac:dyDescent="0.25">
      <c r="A850" s="15" t="s">
        <v>704</v>
      </c>
      <c r="B850" s="16" t="s">
        <v>55</v>
      </c>
      <c r="C850" s="16" t="s">
        <v>13</v>
      </c>
      <c r="D850" s="16" t="s">
        <v>544</v>
      </c>
      <c r="E850" s="16"/>
      <c r="F850" s="6">
        <f>'4'!G941</f>
        <v>830000</v>
      </c>
      <c r="G850" s="6">
        <f>'4'!H941</f>
        <v>335775</v>
      </c>
      <c r="H850" s="6">
        <f t="shared" si="13"/>
        <v>40.454819277108435</v>
      </c>
    </row>
    <row r="851" spans="1:8" ht="29.25" customHeight="1" x14ac:dyDescent="0.25">
      <c r="A851" s="15" t="s">
        <v>545</v>
      </c>
      <c r="B851" s="16" t="s">
        <v>55</v>
      </c>
      <c r="C851" s="16" t="s">
        <v>13</v>
      </c>
      <c r="D851" s="16" t="s">
        <v>546</v>
      </c>
      <c r="E851" s="16"/>
      <c r="F851" s="6">
        <f>'4'!G942</f>
        <v>379000</v>
      </c>
      <c r="G851" s="6">
        <f>'4'!H942</f>
        <v>275775</v>
      </c>
      <c r="H851" s="6">
        <f t="shared" si="13"/>
        <v>72.763852242744065</v>
      </c>
    </row>
    <row r="852" spans="1:8" ht="55.5" customHeight="1" x14ac:dyDescent="0.25">
      <c r="A852" s="15" t="s">
        <v>29</v>
      </c>
      <c r="B852" s="16" t="s">
        <v>55</v>
      </c>
      <c r="C852" s="16" t="s">
        <v>13</v>
      </c>
      <c r="D852" s="16" t="s">
        <v>546</v>
      </c>
      <c r="E852" s="16" t="s">
        <v>30</v>
      </c>
      <c r="F852" s="6">
        <f>'4'!G943</f>
        <v>379000</v>
      </c>
      <c r="G852" s="6">
        <f>'4'!H943</f>
        <v>275775</v>
      </c>
      <c r="H852" s="6">
        <f t="shared" si="13"/>
        <v>72.763852242744065</v>
      </c>
    </row>
    <row r="853" spans="1:8" ht="66" customHeight="1" x14ac:dyDescent="0.25">
      <c r="A853" s="15" t="s">
        <v>31</v>
      </c>
      <c r="B853" s="16" t="s">
        <v>55</v>
      </c>
      <c r="C853" s="16" t="s">
        <v>13</v>
      </c>
      <c r="D853" s="16" t="s">
        <v>546</v>
      </c>
      <c r="E853" s="16" t="s">
        <v>32</v>
      </c>
      <c r="F853" s="6">
        <f>'4'!G944</f>
        <v>379000</v>
      </c>
      <c r="G853" s="6">
        <f>'4'!H944</f>
        <v>275775</v>
      </c>
      <c r="H853" s="6">
        <f t="shared" si="13"/>
        <v>72.763852242744065</v>
      </c>
    </row>
    <row r="854" spans="1:8" ht="36" customHeight="1" x14ac:dyDescent="0.25">
      <c r="A854" s="15" t="s">
        <v>547</v>
      </c>
      <c r="B854" s="16" t="s">
        <v>55</v>
      </c>
      <c r="C854" s="16" t="s">
        <v>13</v>
      </c>
      <c r="D854" s="16" t="s">
        <v>548</v>
      </c>
      <c r="E854" s="16"/>
      <c r="F854" s="6">
        <f>'4'!G945</f>
        <v>111000</v>
      </c>
      <c r="G854" s="6">
        <f>'4'!H945</f>
        <v>0</v>
      </c>
      <c r="H854" s="6">
        <f t="shared" si="13"/>
        <v>0</v>
      </c>
    </row>
    <row r="855" spans="1:8" ht="49.5" customHeight="1" x14ac:dyDescent="0.25">
      <c r="A855" s="15" t="s">
        <v>29</v>
      </c>
      <c r="B855" s="16" t="s">
        <v>55</v>
      </c>
      <c r="C855" s="16" t="s">
        <v>13</v>
      </c>
      <c r="D855" s="16" t="s">
        <v>548</v>
      </c>
      <c r="E855" s="16" t="s">
        <v>30</v>
      </c>
      <c r="F855" s="6">
        <f>'4'!G946</f>
        <v>111000</v>
      </c>
      <c r="G855" s="6">
        <f>'4'!H946</f>
        <v>0</v>
      </c>
      <c r="H855" s="6">
        <f t="shared" si="13"/>
        <v>0</v>
      </c>
    </row>
    <row r="856" spans="1:8" ht="68.25" customHeight="1" x14ac:dyDescent="0.25">
      <c r="A856" s="15" t="s">
        <v>31</v>
      </c>
      <c r="B856" s="16" t="s">
        <v>55</v>
      </c>
      <c r="C856" s="16" t="s">
        <v>13</v>
      </c>
      <c r="D856" s="16" t="s">
        <v>548</v>
      </c>
      <c r="E856" s="16" t="s">
        <v>32</v>
      </c>
      <c r="F856" s="6">
        <f>'4'!G947</f>
        <v>111000</v>
      </c>
      <c r="G856" s="6">
        <f>'4'!H947</f>
        <v>0</v>
      </c>
      <c r="H856" s="6">
        <f t="shared" si="13"/>
        <v>0</v>
      </c>
    </row>
    <row r="857" spans="1:8" ht="51.75" customHeight="1" x14ac:dyDescent="0.25">
      <c r="A857" s="15" t="s">
        <v>549</v>
      </c>
      <c r="B857" s="16" t="s">
        <v>55</v>
      </c>
      <c r="C857" s="16" t="s">
        <v>13</v>
      </c>
      <c r="D857" s="16" t="s">
        <v>550</v>
      </c>
      <c r="E857" s="16"/>
      <c r="F857" s="6">
        <f>'4'!G948</f>
        <v>313000</v>
      </c>
      <c r="G857" s="6">
        <f>'4'!H948</f>
        <v>60000</v>
      </c>
      <c r="H857" s="6">
        <f t="shared" si="13"/>
        <v>19.169329073482427</v>
      </c>
    </row>
    <row r="858" spans="1:8" ht="48" customHeight="1" x14ac:dyDescent="0.25">
      <c r="A858" s="15" t="s">
        <v>29</v>
      </c>
      <c r="B858" s="16" t="s">
        <v>55</v>
      </c>
      <c r="C858" s="16" t="s">
        <v>13</v>
      </c>
      <c r="D858" s="16" t="s">
        <v>550</v>
      </c>
      <c r="E858" s="16" t="s">
        <v>30</v>
      </c>
      <c r="F858" s="6">
        <f>'4'!G949</f>
        <v>313000</v>
      </c>
      <c r="G858" s="6">
        <f>'4'!H949</f>
        <v>60000</v>
      </c>
      <c r="H858" s="6">
        <f t="shared" si="13"/>
        <v>19.169329073482427</v>
      </c>
    </row>
    <row r="859" spans="1:8" ht="64.5" customHeight="1" x14ac:dyDescent="0.25">
      <c r="A859" s="15" t="s">
        <v>31</v>
      </c>
      <c r="B859" s="16" t="s">
        <v>55</v>
      </c>
      <c r="C859" s="16" t="s">
        <v>13</v>
      </c>
      <c r="D859" s="16" t="s">
        <v>550</v>
      </c>
      <c r="E859" s="16" t="s">
        <v>32</v>
      </c>
      <c r="F859" s="6">
        <f>'4'!G950</f>
        <v>313000</v>
      </c>
      <c r="G859" s="6">
        <f>'4'!H950</f>
        <v>60000</v>
      </c>
      <c r="H859" s="6">
        <f t="shared" si="13"/>
        <v>19.169329073482427</v>
      </c>
    </row>
    <row r="860" spans="1:8" ht="36.75" customHeight="1" x14ac:dyDescent="0.25">
      <c r="A860" s="15" t="s">
        <v>551</v>
      </c>
      <c r="B860" s="16" t="s">
        <v>55</v>
      </c>
      <c r="C860" s="16" t="s">
        <v>13</v>
      </c>
      <c r="D860" s="16" t="s">
        <v>552</v>
      </c>
      <c r="E860" s="16"/>
      <c r="F860" s="6">
        <f>'4'!G951</f>
        <v>27000</v>
      </c>
      <c r="G860" s="6">
        <f>'4'!H951</f>
        <v>0</v>
      </c>
      <c r="H860" s="6">
        <f t="shared" si="13"/>
        <v>0</v>
      </c>
    </row>
    <row r="861" spans="1:8" ht="55.5" customHeight="1" x14ac:dyDescent="0.25">
      <c r="A861" s="15" t="s">
        <v>29</v>
      </c>
      <c r="B861" s="16" t="s">
        <v>55</v>
      </c>
      <c r="C861" s="16" t="s">
        <v>13</v>
      </c>
      <c r="D861" s="16" t="s">
        <v>552</v>
      </c>
      <c r="E861" s="16" t="s">
        <v>30</v>
      </c>
      <c r="F861" s="6">
        <f>'4'!G952</f>
        <v>27000</v>
      </c>
      <c r="G861" s="6">
        <f>'4'!H952</f>
        <v>0</v>
      </c>
      <c r="H861" s="6">
        <f t="shared" si="13"/>
        <v>0</v>
      </c>
    </row>
    <row r="862" spans="1:8" ht="66" customHeight="1" x14ac:dyDescent="0.25">
      <c r="A862" s="15" t="s">
        <v>31</v>
      </c>
      <c r="B862" s="16" t="s">
        <v>55</v>
      </c>
      <c r="C862" s="16" t="s">
        <v>13</v>
      </c>
      <c r="D862" s="16" t="s">
        <v>552</v>
      </c>
      <c r="E862" s="16" t="s">
        <v>32</v>
      </c>
      <c r="F862" s="6">
        <f>'4'!G953</f>
        <v>27000</v>
      </c>
      <c r="G862" s="6">
        <f>'4'!H953</f>
        <v>0</v>
      </c>
      <c r="H862" s="6">
        <f t="shared" si="13"/>
        <v>0</v>
      </c>
    </row>
    <row r="863" spans="1:8" ht="93" customHeight="1" x14ac:dyDescent="0.25">
      <c r="A863" s="15" t="s">
        <v>700</v>
      </c>
      <c r="B863" s="16" t="s">
        <v>55</v>
      </c>
      <c r="C863" s="16" t="s">
        <v>13</v>
      </c>
      <c r="D863" s="16" t="s">
        <v>475</v>
      </c>
      <c r="E863" s="16"/>
      <c r="F863" s="6">
        <f>'4'!G954</f>
        <v>3170520</v>
      </c>
      <c r="G863" s="6">
        <f>'4'!H954</f>
        <v>0</v>
      </c>
      <c r="H863" s="6">
        <f t="shared" si="13"/>
        <v>0</v>
      </c>
    </row>
    <row r="864" spans="1:8" ht="125.25" customHeight="1" x14ac:dyDescent="0.25">
      <c r="A864" s="15" t="s">
        <v>608</v>
      </c>
      <c r="B864" s="16" t="s">
        <v>55</v>
      </c>
      <c r="C864" s="16" t="s">
        <v>13</v>
      </c>
      <c r="D864" s="16" t="s">
        <v>476</v>
      </c>
      <c r="E864" s="16"/>
      <c r="F864" s="6">
        <f>'4'!G955</f>
        <v>3170520</v>
      </c>
      <c r="G864" s="6">
        <f>'4'!H955</f>
        <v>0</v>
      </c>
      <c r="H864" s="6">
        <f t="shared" si="13"/>
        <v>0</v>
      </c>
    </row>
    <row r="865" spans="1:8" ht="74.25" customHeight="1" x14ac:dyDescent="0.25">
      <c r="A865" s="15" t="s">
        <v>477</v>
      </c>
      <c r="B865" s="16" t="s">
        <v>55</v>
      </c>
      <c r="C865" s="16" t="s">
        <v>13</v>
      </c>
      <c r="D865" s="16" t="s">
        <v>478</v>
      </c>
      <c r="E865" s="16"/>
      <c r="F865" s="6">
        <f>'4'!G956</f>
        <v>3170520</v>
      </c>
      <c r="G865" s="6">
        <f>'4'!H956</f>
        <v>0</v>
      </c>
      <c r="H865" s="6">
        <f t="shared" si="13"/>
        <v>0</v>
      </c>
    </row>
    <row r="866" spans="1:8" ht="78" customHeight="1" x14ac:dyDescent="0.25">
      <c r="A866" s="15" t="str">
        <f>'4'!A956</f>
        <v>Закупка товаров, работ и услуг для обеспечения государственных (муниципальных) нужд</v>
      </c>
      <c r="B866" s="16" t="s">
        <v>55</v>
      </c>
      <c r="C866" s="16" t="s">
        <v>13</v>
      </c>
      <c r="D866" s="16" t="s">
        <v>478</v>
      </c>
      <c r="E866" s="16">
        <v>200</v>
      </c>
      <c r="F866" s="6">
        <f>'4'!G957</f>
        <v>3170520</v>
      </c>
      <c r="G866" s="6">
        <f>'4'!H957</f>
        <v>0</v>
      </c>
      <c r="H866" s="6">
        <f t="shared" si="13"/>
        <v>0</v>
      </c>
    </row>
    <row r="867" spans="1:8" ht="66.75" customHeight="1" x14ac:dyDescent="0.25">
      <c r="A867" s="15" t="str">
        <f>'4'!A957</f>
        <v>Иные закупки товаров, работ и услуг для обеспечения государственных (муниципальных) нужд</v>
      </c>
      <c r="B867" s="16" t="s">
        <v>55</v>
      </c>
      <c r="C867" s="16" t="s">
        <v>13</v>
      </c>
      <c r="D867" s="16" t="s">
        <v>478</v>
      </c>
      <c r="E867" s="16">
        <v>240</v>
      </c>
      <c r="F867" s="6">
        <f>'4'!G957</f>
        <v>3170520</v>
      </c>
      <c r="G867" s="6">
        <f>'4'!H957</f>
        <v>0</v>
      </c>
      <c r="H867" s="6">
        <f t="shared" si="13"/>
        <v>0</v>
      </c>
    </row>
    <row r="868" spans="1:8" ht="36.75" customHeight="1" x14ac:dyDescent="0.25">
      <c r="A868" s="12" t="s">
        <v>553</v>
      </c>
      <c r="B868" s="13" t="s">
        <v>55</v>
      </c>
      <c r="C868" s="13" t="s">
        <v>90</v>
      </c>
      <c r="D868" s="13"/>
      <c r="E868" s="13"/>
      <c r="F868" s="5">
        <f>'4'!G958</f>
        <v>46511385.380000003</v>
      </c>
      <c r="G868" s="5">
        <f>'4'!H958</f>
        <v>9254444.6399999987</v>
      </c>
      <c r="H868" s="5">
        <f t="shared" si="13"/>
        <v>19.897159726356872</v>
      </c>
    </row>
    <row r="869" spans="1:8" ht="69" customHeight="1" x14ac:dyDescent="0.25">
      <c r="A869" s="15" t="s">
        <v>699</v>
      </c>
      <c r="B869" s="16" t="s">
        <v>55</v>
      </c>
      <c r="C869" s="16" t="s">
        <v>90</v>
      </c>
      <c r="D869" s="16" t="s">
        <v>473</v>
      </c>
      <c r="E869" s="16"/>
      <c r="F869" s="6">
        <f>'4'!G959</f>
        <v>46511385.380000003</v>
      </c>
      <c r="G869" s="6">
        <f>'4'!H959</f>
        <v>9254444.6399999987</v>
      </c>
      <c r="H869" s="6">
        <f t="shared" si="13"/>
        <v>19.897159726356872</v>
      </c>
    </row>
    <row r="870" spans="1:8" ht="70.5" customHeight="1" x14ac:dyDescent="0.25">
      <c r="A870" s="15" t="s">
        <v>700</v>
      </c>
      <c r="B870" s="16" t="s">
        <v>55</v>
      </c>
      <c r="C870" s="16" t="s">
        <v>90</v>
      </c>
      <c r="D870" s="16" t="s">
        <v>475</v>
      </c>
      <c r="E870" s="16"/>
      <c r="F870" s="6">
        <f>'4'!G960</f>
        <v>45511785.380000003</v>
      </c>
      <c r="G870" s="6">
        <f>'4'!H960</f>
        <v>9099141.379999999</v>
      </c>
      <c r="H870" s="6">
        <f t="shared" si="13"/>
        <v>19.992934366399489</v>
      </c>
    </row>
    <row r="871" spans="1:8" ht="57" customHeight="1" x14ac:dyDescent="0.25">
      <c r="A871" s="15" t="s">
        <v>650</v>
      </c>
      <c r="B871" s="16" t="s">
        <v>55</v>
      </c>
      <c r="C871" s="16" t="s">
        <v>90</v>
      </c>
      <c r="D871" s="16" t="s">
        <v>525</v>
      </c>
      <c r="E871" s="16"/>
      <c r="F871" s="6">
        <f>'4'!G961</f>
        <v>43024117</v>
      </c>
      <c r="G871" s="6">
        <f>'4'!H961</f>
        <v>8788000.7799999993</v>
      </c>
      <c r="H871" s="6">
        <f t="shared" si="13"/>
        <v>20.425755117763369</v>
      </c>
    </row>
    <row r="872" spans="1:8" ht="83.25" customHeight="1" x14ac:dyDescent="0.25">
      <c r="A872" s="15" t="s">
        <v>305</v>
      </c>
      <c r="B872" s="16" t="s">
        <v>55</v>
      </c>
      <c r="C872" s="16" t="s">
        <v>90</v>
      </c>
      <c r="D872" s="16" t="s">
        <v>554</v>
      </c>
      <c r="E872" s="16"/>
      <c r="F872" s="6">
        <f>'4'!G962</f>
        <v>42624117</v>
      </c>
      <c r="G872" s="6">
        <f>'4'!H962</f>
        <v>8788000.7799999993</v>
      </c>
      <c r="H872" s="6">
        <f t="shared" si="13"/>
        <v>20.61743772897395</v>
      </c>
    </row>
    <row r="873" spans="1:8" ht="66.75" customHeight="1" x14ac:dyDescent="0.25">
      <c r="A873" s="15" t="s">
        <v>147</v>
      </c>
      <c r="B873" s="16" t="s">
        <v>55</v>
      </c>
      <c r="C873" s="16" t="s">
        <v>90</v>
      </c>
      <c r="D873" s="16" t="s">
        <v>554</v>
      </c>
      <c r="E873" s="16" t="s">
        <v>148</v>
      </c>
      <c r="F873" s="6">
        <f>'4'!G963</f>
        <v>42624117</v>
      </c>
      <c r="G873" s="6">
        <f>'4'!H963</f>
        <v>8788000.7799999993</v>
      </c>
      <c r="H873" s="6">
        <f t="shared" si="13"/>
        <v>20.61743772897395</v>
      </c>
    </row>
    <row r="874" spans="1:8" ht="35.25" customHeight="1" x14ac:dyDescent="0.25">
      <c r="A874" s="15" t="s">
        <v>318</v>
      </c>
      <c r="B874" s="16" t="s">
        <v>55</v>
      </c>
      <c r="C874" s="16" t="s">
        <v>90</v>
      </c>
      <c r="D874" s="16" t="s">
        <v>554</v>
      </c>
      <c r="E874" s="16" t="s">
        <v>319</v>
      </c>
      <c r="F874" s="6">
        <f>'4'!G964</f>
        <v>42624117</v>
      </c>
      <c r="G874" s="6">
        <f>'4'!H964</f>
        <v>8788000.7799999993</v>
      </c>
      <c r="H874" s="6">
        <f t="shared" si="13"/>
        <v>20.61743772897395</v>
      </c>
    </row>
    <row r="875" spans="1:8" ht="63" customHeight="1" x14ac:dyDescent="0.25">
      <c r="A875" s="15" t="s">
        <v>322</v>
      </c>
      <c r="B875" s="16" t="s">
        <v>55</v>
      </c>
      <c r="C875" s="16" t="s">
        <v>90</v>
      </c>
      <c r="D875" s="16" t="s">
        <v>555</v>
      </c>
      <c r="E875" s="16"/>
      <c r="F875" s="6">
        <f>'4'!G965</f>
        <v>100000</v>
      </c>
      <c r="G875" s="6">
        <f>'4'!H965</f>
        <v>0</v>
      </c>
      <c r="H875" s="6">
        <f t="shared" si="13"/>
        <v>0</v>
      </c>
    </row>
    <row r="876" spans="1:8" ht="63.75" customHeight="1" x14ac:dyDescent="0.25">
      <c r="A876" s="15" t="s">
        <v>147</v>
      </c>
      <c r="B876" s="16" t="s">
        <v>55</v>
      </c>
      <c r="C876" s="16" t="s">
        <v>90</v>
      </c>
      <c r="D876" s="16" t="s">
        <v>555</v>
      </c>
      <c r="E876" s="16" t="s">
        <v>148</v>
      </c>
      <c r="F876" s="6">
        <f>'4'!G966</f>
        <v>100000</v>
      </c>
      <c r="G876" s="6">
        <f>'4'!H966</f>
        <v>0</v>
      </c>
      <c r="H876" s="6">
        <f t="shared" si="13"/>
        <v>0</v>
      </c>
    </row>
    <row r="877" spans="1:8" ht="38.25" customHeight="1" x14ac:dyDescent="0.25">
      <c r="A877" s="15" t="s">
        <v>318</v>
      </c>
      <c r="B877" s="16" t="s">
        <v>55</v>
      </c>
      <c r="C877" s="16" t="s">
        <v>90</v>
      </c>
      <c r="D877" s="16" t="s">
        <v>555</v>
      </c>
      <c r="E877" s="16" t="s">
        <v>319</v>
      </c>
      <c r="F877" s="6">
        <f>'4'!G967</f>
        <v>100000</v>
      </c>
      <c r="G877" s="6">
        <f>'4'!H967</f>
        <v>0</v>
      </c>
      <c r="H877" s="6">
        <f t="shared" si="13"/>
        <v>0</v>
      </c>
    </row>
    <row r="878" spans="1:8" ht="131.25" x14ac:dyDescent="0.25">
      <c r="A878" s="15" t="s">
        <v>33</v>
      </c>
      <c r="B878" s="16" t="s">
        <v>55</v>
      </c>
      <c r="C878" s="16" t="s">
        <v>90</v>
      </c>
      <c r="D878" s="16" t="s">
        <v>527</v>
      </c>
      <c r="E878" s="16"/>
      <c r="F878" s="6">
        <f>'4'!G968</f>
        <v>300000</v>
      </c>
      <c r="G878" s="6">
        <f>'4'!H968</f>
        <v>0</v>
      </c>
      <c r="H878" s="6">
        <f t="shared" si="13"/>
        <v>0</v>
      </c>
    </row>
    <row r="879" spans="1:8" ht="66.75" customHeight="1" x14ac:dyDescent="0.25">
      <c r="A879" s="15" t="s">
        <v>147</v>
      </c>
      <c r="B879" s="16" t="s">
        <v>55</v>
      </c>
      <c r="C879" s="16" t="s">
        <v>90</v>
      </c>
      <c r="D879" s="16" t="s">
        <v>527</v>
      </c>
      <c r="E879" s="16" t="s">
        <v>148</v>
      </c>
      <c r="F879" s="6">
        <f>'4'!G969</f>
        <v>300000</v>
      </c>
      <c r="G879" s="6">
        <f>'4'!H969</f>
        <v>0</v>
      </c>
      <c r="H879" s="6">
        <f t="shared" si="13"/>
        <v>0</v>
      </c>
    </row>
    <row r="880" spans="1:8" ht="39" customHeight="1" x14ac:dyDescent="0.25">
      <c r="A880" s="15" t="s">
        <v>318</v>
      </c>
      <c r="B880" s="16" t="s">
        <v>55</v>
      </c>
      <c r="C880" s="16" t="s">
        <v>90</v>
      </c>
      <c r="D880" s="16" t="s">
        <v>527</v>
      </c>
      <c r="E880" s="16" t="s">
        <v>319</v>
      </c>
      <c r="F880" s="6">
        <f>'4'!G970</f>
        <v>300000</v>
      </c>
      <c r="G880" s="6">
        <f>'4'!H970</f>
        <v>0</v>
      </c>
      <c r="H880" s="6">
        <f t="shared" si="13"/>
        <v>0</v>
      </c>
    </row>
    <row r="881" spans="1:8" ht="55.5" customHeight="1" x14ac:dyDescent="0.25">
      <c r="A881" s="15" t="s">
        <v>701</v>
      </c>
      <c r="B881" s="16" t="s">
        <v>55</v>
      </c>
      <c r="C881" s="16" t="s">
        <v>90</v>
      </c>
      <c r="D881" s="16" t="s">
        <v>528</v>
      </c>
      <c r="E881" s="16"/>
      <c r="F881" s="6">
        <f>'4'!G971</f>
        <v>77600</v>
      </c>
      <c r="G881" s="6">
        <f>'4'!H971</f>
        <v>15400</v>
      </c>
      <c r="H881" s="6">
        <f t="shared" si="13"/>
        <v>19.845360824742269</v>
      </c>
    </row>
    <row r="882" spans="1:8" ht="45.75" customHeight="1" x14ac:dyDescent="0.25">
      <c r="A882" s="15" t="str">
        <f>'4'!A972</f>
        <v>Обеспечение развития и укрепления материально- технической базы муниципальных учреждений</v>
      </c>
      <c r="B882" s="16" t="str">
        <f>'4'!C972</f>
        <v>11</v>
      </c>
      <c r="C882" s="16" t="str">
        <f>'4'!D972</f>
        <v>03</v>
      </c>
      <c r="D882" s="16" t="str">
        <f>'4'!E972</f>
        <v>5Р 2 02 00580</v>
      </c>
      <c r="E882" s="16"/>
      <c r="F882" s="6">
        <f>'4'!G972</f>
        <v>45200</v>
      </c>
      <c r="G882" s="6">
        <f>'4'!H972</f>
        <v>0</v>
      </c>
      <c r="H882" s="6">
        <f t="shared" si="13"/>
        <v>0</v>
      </c>
    </row>
    <row r="883" spans="1:8" ht="66.75" customHeight="1" x14ac:dyDescent="0.25">
      <c r="A883" s="15" t="str">
        <f>'4'!A973</f>
        <v>Предоставление субсидий бюджетным, автономным учреждениям и иным некоммерческим организациям</v>
      </c>
      <c r="B883" s="16" t="str">
        <f>'4'!C973</f>
        <v>11</v>
      </c>
      <c r="C883" s="16" t="str">
        <f>'4'!D973</f>
        <v>03</v>
      </c>
      <c r="D883" s="16" t="str">
        <f>'4'!E973</f>
        <v>5Р 2 02 00580</v>
      </c>
      <c r="E883" s="16" t="str">
        <f>'4'!F973</f>
        <v>600</v>
      </c>
      <c r="F883" s="6">
        <f>'4'!G973</f>
        <v>45200</v>
      </c>
      <c r="G883" s="6">
        <f>'4'!H973</f>
        <v>0</v>
      </c>
      <c r="H883" s="6">
        <f t="shared" si="13"/>
        <v>0</v>
      </c>
    </row>
    <row r="884" spans="1:8" ht="28.5" customHeight="1" x14ac:dyDescent="0.25">
      <c r="A884" s="15" t="str">
        <f>'4'!A974</f>
        <v>Субсидии бюджетным учреждениям</v>
      </c>
      <c r="B884" s="16" t="str">
        <f>'4'!C974</f>
        <v>11</v>
      </c>
      <c r="C884" s="16" t="str">
        <f>'4'!D974</f>
        <v>03</v>
      </c>
      <c r="D884" s="16" t="str">
        <f>'4'!E974</f>
        <v>5Р 2 02 00580</v>
      </c>
      <c r="E884" s="16" t="str">
        <f>'4'!F974</f>
        <v>610</v>
      </c>
      <c r="F884" s="6">
        <f>'4'!G974</f>
        <v>45200</v>
      </c>
      <c r="G884" s="6">
        <f>'4'!H974</f>
        <v>0</v>
      </c>
      <c r="H884" s="6">
        <f t="shared" si="13"/>
        <v>0</v>
      </c>
    </row>
    <row r="885" spans="1:8" ht="54.75" customHeight="1" x14ac:dyDescent="0.25">
      <c r="A885" s="15" t="s">
        <v>316</v>
      </c>
      <c r="B885" s="16" t="s">
        <v>55</v>
      </c>
      <c r="C885" s="16" t="s">
        <v>90</v>
      </c>
      <c r="D885" s="16" t="s">
        <v>529</v>
      </c>
      <c r="E885" s="16"/>
      <c r="F885" s="6">
        <f>'4'!G975</f>
        <v>32400</v>
      </c>
      <c r="G885" s="6">
        <f>'4'!H975</f>
        <v>15400</v>
      </c>
      <c r="H885" s="6">
        <f t="shared" si="13"/>
        <v>47.530864197530867</v>
      </c>
    </row>
    <row r="886" spans="1:8" ht="72" customHeight="1" x14ac:dyDescent="0.25">
      <c r="A886" s="15" t="s">
        <v>147</v>
      </c>
      <c r="B886" s="16" t="s">
        <v>55</v>
      </c>
      <c r="C886" s="16" t="s">
        <v>90</v>
      </c>
      <c r="D886" s="16" t="s">
        <v>529</v>
      </c>
      <c r="E886" s="16" t="s">
        <v>148</v>
      </c>
      <c r="F886" s="6">
        <f>'4'!G976</f>
        <v>32400</v>
      </c>
      <c r="G886" s="6">
        <f>'4'!H976</f>
        <v>15400</v>
      </c>
      <c r="H886" s="6">
        <f t="shared" si="13"/>
        <v>47.530864197530867</v>
      </c>
    </row>
    <row r="887" spans="1:8" ht="36" customHeight="1" x14ac:dyDescent="0.25">
      <c r="A887" s="15" t="s">
        <v>318</v>
      </c>
      <c r="B887" s="16" t="s">
        <v>55</v>
      </c>
      <c r="C887" s="16" t="s">
        <v>90</v>
      </c>
      <c r="D887" s="16" t="s">
        <v>529</v>
      </c>
      <c r="E887" s="16" t="s">
        <v>319</v>
      </c>
      <c r="F887" s="6">
        <f>'4'!G977</f>
        <v>32400</v>
      </c>
      <c r="G887" s="6">
        <f>'4'!H977</f>
        <v>15400</v>
      </c>
      <c r="H887" s="6">
        <f t="shared" si="13"/>
        <v>47.530864197530867</v>
      </c>
    </row>
    <row r="888" spans="1:8" ht="73.5" customHeight="1" x14ac:dyDescent="0.25">
      <c r="A888" s="15" t="s">
        <v>676</v>
      </c>
      <c r="B888" s="16" t="s">
        <v>55</v>
      </c>
      <c r="C888" s="16" t="s">
        <v>90</v>
      </c>
      <c r="D888" s="16" t="s">
        <v>556</v>
      </c>
      <c r="E888" s="16"/>
      <c r="F888" s="6">
        <f>'4'!G978</f>
        <v>18000</v>
      </c>
      <c r="G888" s="6">
        <f>'4'!H978</f>
        <v>0</v>
      </c>
      <c r="H888" s="6">
        <f t="shared" si="13"/>
        <v>0</v>
      </c>
    </row>
    <row r="889" spans="1:8" ht="66" customHeight="1" x14ac:dyDescent="0.25">
      <c r="A889" s="15" t="s">
        <v>397</v>
      </c>
      <c r="B889" s="16" t="s">
        <v>55</v>
      </c>
      <c r="C889" s="16" t="s">
        <v>90</v>
      </c>
      <c r="D889" s="16" t="s">
        <v>557</v>
      </c>
      <c r="E889" s="16"/>
      <c r="F889" s="6">
        <f>'4'!G979</f>
        <v>18000</v>
      </c>
      <c r="G889" s="6">
        <f>'4'!H979</f>
        <v>0</v>
      </c>
      <c r="H889" s="6">
        <f t="shared" si="13"/>
        <v>0</v>
      </c>
    </row>
    <row r="890" spans="1:8" ht="78.75" customHeight="1" x14ac:dyDescent="0.25">
      <c r="A890" s="15" t="s">
        <v>147</v>
      </c>
      <c r="B890" s="16" t="s">
        <v>55</v>
      </c>
      <c r="C890" s="16" t="s">
        <v>90</v>
      </c>
      <c r="D890" s="16" t="s">
        <v>557</v>
      </c>
      <c r="E890" s="16" t="s">
        <v>148</v>
      </c>
      <c r="F890" s="6">
        <f>'4'!G980</f>
        <v>18000</v>
      </c>
      <c r="G890" s="6">
        <f>'4'!H980</f>
        <v>0</v>
      </c>
      <c r="H890" s="6">
        <f t="shared" si="13"/>
        <v>0</v>
      </c>
    </row>
    <row r="891" spans="1:8" ht="41.25" customHeight="1" x14ac:dyDescent="0.25">
      <c r="A891" s="15" t="s">
        <v>318</v>
      </c>
      <c r="B891" s="16" t="s">
        <v>55</v>
      </c>
      <c r="C891" s="16" t="s">
        <v>90</v>
      </c>
      <c r="D891" s="16" t="s">
        <v>557</v>
      </c>
      <c r="E891" s="16" t="s">
        <v>319</v>
      </c>
      <c r="F891" s="6">
        <f>'4'!G981</f>
        <v>18000</v>
      </c>
      <c r="G891" s="6">
        <f>'4'!H981</f>
        <v>0</v>
      </c>
      <c r="H891" s="6">
        <f t="shared" si="13"/>
        <v>0</v>
      </c>
    </row>
    <row r="892" spans="1:8" ht="56.25" x14ac:dyDescent="0.25">
      <c r="A892" s="15" t="s">
        <v>658</v>
      </c>
      <c r="B892" s="16" t="s">
        <v>55</v>
      </c>
      <c r="C892" s="16" t="s">
        <v>90</v>
      </c>
      <c r="D892" s="16" t="s">
        <v>534</v>
      </c>
      <c r="E892" s="16"/>
      <c r="F892" s="6">
        <f>'4'!G982</f>
        <v>1810668.38</v>
      </c>
      <c r="G892" s="6">
        <f>'4'!H982</f>
        <v>295740.59999999998</v>
      </c>
      <c r="H892" s="6">
        <f t="shared" si="13"/>
        <v>16.333228285568229</v>
      </c>
    </row>
    <row r="893" spans="1:8" ht="108.75" customHeight="1" x14ac:dyDescent="0.25">
      <c r="A893" s="15" t="s">
        <v>207</v>
      </c>
      <c r="B893" s="16" t="s">
        <v>55</v>
      </c>
      <c r="C893" s="16" t="s">
        <v>90</v>
      </c>
      <c r="D893" s="16" t="s">
        <v>535</v>
      </c>
      <c r="E893" s="16"/>
      <c r="F893" s="6">
        <v>1810668.38</v>
      </c>
      <c r="G893" s="6">
        <v>1810668.38</v>
      </c>
      <c r="H893" s="6">
        <f t="shared" si="13"/>
        <v>100</v>
      </c>
    </row>
    <row r="894" spans="1:8" ht="69" customHeight="1" x14ac:dyDescent="0.25">
      <c r="A894" s="15" t="s">
        <v>147</v>
      </c>
      <c r="B894" s="16" t="s">
        <v>55</v>
      </c>
      <c r="C894" s="16" t="s">
        <v>90</v>
      </c>
      <c r="D894" s="16" t="s">
        <v>535</v>
      </c>
      <c r="E894" s="16" t="s">
        <v>148</v>
      </c>
      <c r="F894" s="6">
        <v>1810668.38</v>
      </c>
      <c r="G894" s="6">
        <v>1810668.38</v>
      </c>
      <c r="H894" s="6">
        <f t="shared" si="13"/>
        <v>100</v>
      </c>
    </row>
    <row r="895" spans="1:8" ht="49.5" customHeight="1" x14ac:dyDescent="0.25">
      <c r="A895" s="15" t="s">
        <v>318</v>
      </c>
      <c r="B895" s="16" t="s">
        <v>55</v>
      </c>
      <c r="C895" s="16" t="s">
        <v>90</v>
      </c>
      <c r="D895" s="16" t="s">
        <v>535</v>
      </c>
      <c r="E895" s="16" t="s">
        <v>319</v>
      </c>
      <c r="F895" s="6">
        <v>1810668.38</v>
      </c>
      <c r="G895" s="6">
        <v>1810668.38</v>
      </c>
      <c r="H895" s="6">
        <f t="shared" si="13"/>
        <v>100</v>
      </c>
    </row>
    <row r="896" spans="1:8" ht="126.75" customHeight="1" x14ac:dyDescent="0.25">
      <c r="A896" s="15" t="s">
        <v>608</v>
      </c>
      <c r="B896" s="16" t="s">
        <v>55</v>
      </c>
      <c r="C896" s="16" t="s">
        <v>90</v>
      </c>
      <c r="D896" s="16" t="s">
        <v>476</v>
      </c>
      <c r="E896" s="16"/>
      <c r="F896" s="6">
        <f>'4'!G986</f>
        <v>581400</v>
      </c>
      <c r="G896" s="6">
        <f>'4'!H986</f>
        <v>0</v>
      </c>
      <c r="H896" s="6">
        <f t="shared" si="13"/>
        <v>0</v>
      </c>
    </row>
    <row r="897" spans="1:8" ht="70.5" customHeight="1" x14ac:dyDescent="0.25">
      <c r="A897" s="15" t="s">
        <v>558</v>
      </c>
      <c r="B897" s="16" t="s">
        <v>55</v>
      </c>
      <c r="C897" s="16" t="s">
        <v>90</v>
      </c>
      <c r="D897" s="16" t="s">
        <v>559</v>
      </c>
      <c r="E897" s="16"/>
      <c r="F897" s="6">
        <f>'4'!G987</f>
        <v>581400</v>
      </c>
      <c r="G897" s="6">
        <f>'4'!H987</f>
        <v>0</v>
      </c>
      <c r="H897" s="6">
        <f t="shared" si="13"/>
        <v>0</v>
      </c>
    </row>
    <row r="898" spans="1:8" ht="69" customHeight="1" x14ac:dyDescent="0.25">
      <c r="A898" s="15" t="s">
        <v>147</v>
      </c>
      <c r="B898" s="16" t="s">
        <v>55</v>
      </c>
      <c r="C898" s="16" t="s">
        <v>90</v>
      </c>
      <c r="D898" s="16" t="s">
        <v>559</v>
      </c>
      <c r="E898" s="16" t="s">
        <v>148</v>
      </c>
      <c r="F898" s="6">
        <f>'4'!G988</f>
        <v>581400</v>
      </c>
      <c r="G898" s="6">
        <f>'4'!H988</f>
        <v>0</v>
      </c>
      <c r="H898" s="6">
        <f t="shared" si="13"/>
        <v>0</v>
      </c>
    </row>
    <row r="899" spans="1:8" ht="38.25" customHeight="1" x14ac:dyDescent="0.25">
      <c r="A899" s="15" t="s">
        <v>318</v>
      </c>
      <c r="B899" s="16" t="s">
        <v>55</v>
      </c>
      <c r="C899" s="16" t="s">
        <v>90</v>
      </c>
      <c r="D899" s="16" t="s">
        <v>559</v>
      </c>
      <c r="E899" s="16" t="s">
        <v>319</v>
      </c>
      <c r="F899" s="6">
        <f>'4'!G989</f>
        <v>581400</v>
      </c>
      <c r="G899" s="6">
        <f>'4'!H989</f>
        <v>0</v>
      </c>
      <c r="H899" s="6">
        <f t="shared" si="13"/>
        <v>0</v>
      </c>
    </row>
    <row r="900" spans="1:8" ht="75.75" customHeight="1" x14ac:dyDescent="0.25">
      <c r="A900" s="15" t="s">
        <v>702</v>
      </c>
      <c r="B900" s="16" t="s">
        <v>55</v>
      </c>
      <c r="C900" s="16" t="s">
        <v>90</v>
      </c>
      <c r="D900" s="16" t="s">
        <v>538</v>
      </c>
      <c r="E900" s="16"/>
      <c r="F900" s="6">
        <f>'4'!G990</f>
        <v>999600</v>
      </c>
      <c r="G900" s="6">
        <f>'4'!H990</f>
        <v>155303.26</v>
      </c>
      <c r="H900" s="6">
        <f t="shared" si="13"/>
        <v>15.5365406162465</v>
      </c>
    </row>
    <row r="901" spans="1:8" ht="68.25" customHeight="1" x14ac:dyDescent="0.25">
      <c r="A901" s="56" t="s">
        <v>652</v>
      </c>
      <c r="B901" s="16" t="s">
        <v>55</v>
      </c>
      <c r="C901" s="16" t="s">
        <v>90</v>
      </c>
      <c r="D901" s="16" t="s">
        <v>539</v>
      </c>
      <c r="E901" s="16"/>
      <c r="F901" s="6">
        <f>'4'!G991</f>
        <v>999600</v>
      </c>
      <c r="G901" s="6">
        <f>'4'!H991</f>
        <v>155303.26</v>
      </c>
      <c r="H901" s="6">
        <f t="shared" si="13"/>
        <v>15.5365406162465</v>
      </c>
    </row>
    <row r="902" spans="1:8" ht="75" x14ac:dyDescent="0.25">
      <c r="A902" s="15" t="s">
        <v>653</v>
      </c>
      <c r="B902" s="16" t="s">
        <v>55</v>
      </c>
      <c r="C902" s="16" t="s">
        <v>90</v>
      </c>
      <c r="D902" s="16" t="s">
        <v>540</v>
      </c>
      <c r="E902" s="16"/>
      <c r="F902" s="6">
        <f>'4'!G992</f>
        <v>755200</v>
      </c>
      <c r="G902" s="6">
        <f>'4'!H992</f>
        <v>141203.26</v>
      </c>
      <c r="H902" s="6">
        <f t="shared" si="13"/>
        <v>18.697465572033899</v>
      </c>
    </row>
    <row r="903" spans="1:8" ht="71.25" customHeight="1" x14ac:dyDescent="0.25">
      <c r="A903" s="15" t="s">
        <v>147</v>
      </c>
      <c r="B903" s="16" t="s">
        <v>55</v>
      </c>
      <c r="C903" s="16" t="s">
        <v>90</v>
      </c>
      <c r="D903" s="16" t="s">
        <v>540</v>
      </c>
      <c r="E903" s="16" t="s">
        <v>148</v>
      </c>
      <c r="F903" s="6">
        <f>'4'!G993</f>
        <v>755200</v>
      </c>
      <c r="G903" s="6">
        <f>'4'!H993</f>
        <v>141203.26</v>
      </c>
      <c r="H903" s="6">
        <f t="shared" si="13"/>
        <v>18.697465572033899</v>
      </c>
    </row>
    <row r="904" spans="1:8" ht="36" customHeight="1" x14ac:dyDescent="0.25">
      <c r="A904" s="15" t="s">
        <v>318</v>
      </c>
      <c r="B904" s="16" t="s">
        <v>55</v>
      </c>
      <c r="C904" s="16" t="s">
        <v>90</v>
      </c>
      <c r="D904" s="16" t="s">
        <v>540</v>
      </c>
      <c r="E904" s="16" t="s">
        <v>319</v>
      </c>
      <c r="F904" s="6">
        <f>'4'!G994</f>
        <v>755200</v>
      </c>
      <c r="G904" s="6">
        <f>'4'!H994</f>
        <v>141203.26</v>
      </c>
      <c r="H904" s="6">
        <f t="shared" si="13"/>
        <v>18.697465572033899</v>
      </c>
    </row>
    <row r="905" spans="1:8" ht="54.75" customHeight="1" x14ac:dyDescent="0.25">
      <c r="A905" s="15" t="s">
        <v>337</v>
      </c>
      <c r="B905" s="16" t="s">
        <v>55</v>
      </c>
      <c r="C905" s="16" t="s">
        <v>90</v>
      </c>
      <c r="D905" s="16" t="s">
        <v>541</v>
      </c>
      <c r="E905" s="16"/>
      <c r="F905" s="6">
        <f>'4'!G995</f>
        <v>175400</v>
      </c>
      <c r="G905" s="6">
        <f>'4'!H995</f>
        <v>14100</v>
      </c>
      <c r="H905" s="6">
        <f t="shared" ref="H905:H947" si="14">G905/F905*100</f>
        <v>8.0387685290763962</v>
      </c>
    </row>
    <row r="906" spans="1:8" ht="78" customHeight="1" x14ac:dyDescent="0.25">
      <c r="A906" s="15" t="s">
        <v>147</v>
      </c>
      <c r="B906" s="16" t="s">
        <v>55</v>
      </c>
      <c r="C906" s="16" t="s">
        <v>90</v>
      </c>
      <c r="D906" s="16" t="s">
        <v>541</v>
      </c>
      <c r="E906" s="16" t="s">
        <v>148</v>
      </c>
      <c r="F906" s="6">
        <f>'4'!G996</f>
        <v>175400</v>
      </c>
      <c r="G906" s="6">
        <f>'4'!H996</f>
        <v>14100</v>
      </c>
      <c r="H906" s="6">
        <f t="shared" si="14"/>
        <v>8.0387685290763962</v>
      </c>
    </row>
    <row r="907" spans="1:8" ht="30.75" customHeight="1" x14ac:dyDescent="0.25">
      <c r="A907" s="15" t="s">
        <v>318</v>
      </c>
      <c r="B907" s="16" t="s">
        <v>55</v>
      </c>
      <c r="C907" s="16" t="s">
        <v>90</v>
      </c>
      <c r="D907" s="16" t="s">
        <v>541</v>
      </c>
      <c r="E907" s="16" t="s">
        <v>319</v>
      </c>
      <c r="F907" s="6">
        <f>'4'!G997</f>
        <v>175400</v>
      </c>
      <c r="G907" s="6">
        <f>'4'!H997</f>
        <v>14100</v>
      </c>
      <c r="H907" s="6">
        <f t="shared" si="14"/>
        <v>8.0387685290763962</v>
      </c>
    </row>
    <row r="908" spans="1:8" ht="54.75" customHeight="1" x14ac:dyDescent="0.25">
      <c r="A908" s="15" t="s">
        <v>339</v>
      </c>
      <c r="B908" s="16" t="s">
        <v>55</v>
      </c>
      <c r="C908" s="16" t="s">
        <v>90</v>
      </c>
      <c r="D908" s="16" t="s">
        <v>542</v>
      </c>
      <c r="E908" s="16"/>
      <c r="F908" s="6">
        <f>'4'!G998</f>
        <v>69000</v>
      </c>
      <c r="G908" s="6">
        <f>'4'!H998</f>
        <v>0</v>
      </c>
      <c r="H908" s="6">
        <f t="shared" si="14"/>
        <v>0</v>
      </c>
    </row>
    <row r="909" spans="1:8" ht="66" customHeight="1" x14ac:dyDescent="0.25">
      <c r="A909" s="15" t="s">
        <v>147</v>
      </c>
      <c r="B909" s="16" t="s">
        <v>55</v>
      </c>
      <c r="C909" s="16" t="s">
        <v>90</v>
      </c>
      <c r="D909" s="16" t="s">
        <v>542</v>
      </c>
      <c r="E909" s="16" t="s">
        <v>148</v>
      </c>
      <c r="F909" s="6">
        <f>'4'!G999</f>
        <v>69000</v>
      </c>
      <c r="G909" s="6">
        <f>'4'!H999</f>
        <v>0</v>
      </c>
      <c r="H909" s="6">
        <f t="shared" si="14"/>
        <v>0</v>
      </c>
    </row>
    <row r="910" spans="1:8" ht="39" customHeight="1" x14ac:dyDescent="0.25">
      <c r="A910" s="15" t="s">
        <v>318</v>
      </c>
      <c r="B910" s="16" t="s">
        <v>55</v>
      </c>
      <c r="C910" s="16" t="s">
        <v>90</v>
      </c>
      <c r="D910" s="16" t="s">
        <v>542</v>
      </c>
      <c r="E910" s="16" t="s">
        <v>319</v>
      </c>
      <c r="F910" s="6">
        <f>'4'!G1000</f>
        <v>69000</v>
      </c>
      <c r="G910" s="6">
        <f>'4'!H1000</f>
        <v>0</v>
      </c>
      <c r="H910" s="6">
        <f t="shared" si="14"/>
        <v>0</v>
      </c>
    </row>
    <row r="911" spans="1:8" ht="52.5" customHeight="1" x14ac:dyDescent="0.25">
      <c r="A911" s="12" t="s">
        <v>560</v>
      </c>
      <c r="B911" s="13" t="s">
        <v>55</v>
      </c>
      <c r="C911" s="13" t="s">
        <v>128</v>
      </c>
      <c r="D911" s="13"/>
      <c r="E911" s="13"/>
      <c r="F911" s="5">
        <f>'4'!G1001</f>
        <v>11486223.77</v>
      </c>
      <c r="G911" s="5">
        <f>'4'!H1001</f>
        <v>2055310.65</v>
      </c>
      <c r="H911" s="5">
        <f t="shared" si="14"/>
        <v>17.893701978609457</v>
      </c>
    </row>
    <row r="912" spans="1:8" ht="71.25" customHeight="1" x14ac:dyDescent="0.25">
      <c r="A912" s="15" t="s">
        <v>14</v>
      </c>
      <c r="B912" s="16" t="s">
        <v>55</v>
      </c>
      <c r="C912" s="16" t="s">
        <v>128</v>
      </c>
      <c r="D912" s="16" t="s">
        <v>15</v>
      </c>
      <c r="E912" s="16"/>
      <c r="F912" s="6">
        <f>'4'!G1002</f>
        <v>11486223.77</v>
      </c>
      <c r="G912" s="6">
        <f>'4'!H1002</f>
        <v>2055310.65</v>
      </c>
      <c r="H912" s="6">
        <f t="shared" si="14"/>
        <v>17.893701978609457</v>
      </c>
    </row>
    <row r="913" spans="1:8" ht="29.25" customHeight="1" x14ac:dyDescent="0.25">
      <c r="A913" s="15" t="s">
        <v>26</v>
      </c>
      <c r="B913" s="16" t="s">
        <v>55</v>
      </c>
      <c r="C913" s="16" t="s">
        <v>128</v>
      </c>
      <c r="D913" s="16" t="s">
        <v>27</v>
      </c>
      <c r="E913" s="16"/>
      <c r="F913" s="6">
        <f>'4'!G1003</f>
        <v>8927143.7699999996</v>
      </c>
      <c r="G913" s="6">
        <f>'4'!H1003</f>
        <v>1684465.28</v>
      </c>
      <c r="H913" s="6">
        <f t="shared" si="14"/>
        <v>18.86902825135077</v>
      </c>
    </row>
    <row r="914" spans="1:8" ht="45.75" customHeight="1" x14ac:dyDescent="0.25">
      <c r="A914" s="15" t="s">
        <v>18</v>
      </c>
      <c r="B914" s="16" t="s">
        <v>55</v>
      </c>
      <c r="C914" s="16" t="s">
        <v>128</v>
      </c>
      <c r="D914" s="16" t="s">
        <v>28</v>
      </c>
      <c r="E914" s="16"/>
      <c r="F914" s="6">
        <f>'4'!G1004</f>
        <v>8677143.7699999996</v>
      </c>
      <c r="G914" s="6">
        <f>'4'!H1004</f>
        <v>1684465.28</v>
      </c>
      <c r="H914" s="6">
        <f t="shared" si="14"/>
        <v>19.412669936665118</v>
      </c>
    </row>
    <row r="915" spans="1:8" ht="90" customHeight="1" x14ac:dyDescent="0.25">
      <c r="A915" s="15" t="s">
        <v>20</v>
      </c>
      <c r="B915" s="16" t="s">
        <v>55</v>
      </c>
      <c r="C915" s="16" t="s">
        <v>128</v>
      </c>
      <c r="D915" s="16" t="s">
        <v>28</v>
      </c>
      <c r="E915" s="16" t="s">
        <v>21</v>
      </c>
      <c r="F915" s="6">
        <f>'4'!G1005</f>
        <v>8444439</v>
      </c>
      <c r="G915" s="6">
        <f>'4'!H1005</f>
        <v>1679715.28</v>
      </c>
      <c r="H915" s="6">
        <f t="shared" si="14"/>
        <v>19.891377982598961</v>
      </c>
    </row>
    <row r="916" spans="1:8" ht="63" customHeight="1" x14ac:dyDescent="0.25">
      <c r="A916" s="15" t="s">
        <v>22</v>
      </c>
      <c r="B916" s="16" t="s">
        <v>55</v>
      </c>
      <c r="C916" s="16" t="s">
        <v>128</v>
      </c>
      <c r="D916" s="16" t="s">
        <v>28</v>
      </c>
      <c r="E916" s="16" t="s">
        <v>23</v>
      </c>
      <c r="F916" s="6">
        <f>'4'!G1006</f>
        <v>8444439</v>
      </c>
      <c r="G916" s="6">
        <f>'4'!H1006</f>
        <v>1679715.28</v>
      </c>
      <c r="H916" s="6">
        <f t="shared" si="14"/>
        <v>19.891377982598961</v>
      </c>
    </row>
    <row r="917" spans="1:8" ht="42.75" customHeight="1" x14ac:dyDescent="0.25">
      <c r="A917" s="15" t="s">
        <v>29</v>
      </c>
      <c r="B917" s="16" t="s">
        <v>55</v>
      </c>
      <c r="C917" s="16" t="s">
        <v>128</v>
      </c>
      <c r="D917" s="16" t="s">
        <v>28</v>
      </c>
      <c r="E917" s="16" t="s">
        <v>30</v>
      </c>
      <c r="F917" s="6">
        <f>'4'!G1007</f>
        <v>232704.77</v>
      </c>
      <c r="G917" s="6">
        <f>'4'!H1007</f>
        <v>4750</v>
      </c>
      <c r="H917" s="6">
        <f t="shared" si="14"/>
        <v>2.0412129927547253</v>
      </c>
    </row>
    <row r="918" spans="1:8" ht="68.25" customHeight="1" x14ac:dyDescent="0.25">
      <c r="A918" s="15" t="s">
        <v>31</v>
      </c>
      <c r="B918" s="16" t="s">
        <v>55</v>
      </c>
      <c r="C918" s="16" t="s">
        <v>128</v>
      </c>
      <c r="D918" s="16" t="s">
        <v>28</v>
      </c>
      <c r="E918" s="16" t="s">
        <v>32</v>
      </c>
      <c r="F918" s="6">
        <f>'4'!G1008</f>
        <v>232704.77</v>
      </c>
      <c r="G918" s="6">
        <f>'4'!H1008</f>
        <v>4750</v>
      </c>
      <c r="H918" s="6">
        <f t="shared" si="14"/>
        <v>2.0412129927547253</v>
      </c>
    </row>
    <row r="919" spans="1:8" ht="131.25" x14ac:dyDescent="0.25">
      <c r="A919" s="15" t="s">
        <v>33</v>
      </c>
      <c r="B919" s="16" t="s">
        <v>55</v>
      </c>
      <c r="C919" s="16" t="s">
        <v>128</v>
      </c>
      <c r="D919" s="16" t="s">
        <v>34</v>
      </c>
      <c r="E919" s="16"/>
      <c r="F919" s="6">
        <f>'4'!G1009</f>
        <v>250000</v>
      </c>
      <c r="G919" s="6">
        <f>'4'!H1009</f>
        <v>0</v>
      </c>
      <c r="H919" s="6">
        <f t="shared" si="14"/>
        <v>0</v>
      </c>
    </row>
    <row r="920" spans="1:8" ht="85.5" customHeight="1" x14ac:dyDescent="0.25">
      <c r="A920" s="15" t="s">
        <v>20</v>
      </c>
      <c r="B920" s="16" t="s">
        <v>55</v>
      </c>
      <c r="C920" s="16" t="s">
        <v>128</v>
      </c>
      <c r="D920" s="16" t="s">
        <v>34</v>
      </c>
      <c r="E920" s="16" t="s">
        <v>21</v>
      </c>
      <c r="F920" s="6">
        <f>'4'!G1010</f>
        <v>250000</v>
      </c>
      <c r="G920" s="6">
        <f>'4'!H1010</f>
        <v>0</v>
      </c>
      <c r="H920" s="6">
        <f t="shared" si="14"/>
        <v>0</v>
      </c>
    </row>
    <row r="921" spans="1:8" ht="59.25" customHeight="1" x14ac:dyDescent="0.25">
      <c r="A921" s="15" t="s">
        <v>22</v>
      </c>
      <c r="B921" s="16" t="s">
        <v>55</v>
      </c>
      <c r="C921" s="16" t="s">
        <v>128</v>
      </c>
      <c r="D921" s="16" t="s">
        <v>34</v>
      </c>
      <c r="E921" s="16" t="s">
        <v>23</v>
      </c>
      <c r="F921" s="6">
        <f>'4'!G1011</f>
        <v>250000</v>
      </c>
      <c r="G921" s="6">
        <f>'4'!H1011</f>
        <v>0</v>
      </c>
      <c r="H921" s="6">
        <f t="shared" si="14"/>
        <v>0</v>
      </c>
    </row>
    <row r="922" spans="1:8" ht="37.5" hidden="1" x14ac:dyDescent="0.25">
      <c r="A922" s="32" t="s">
        <v>29</v>
      </c>
      <c r="B922" s="33" t="s">
        <v>55</v>
      </c>
      <c r="C922" s="33" t="s">
        <v>128</v>
      </c>
      <c r="D922" s="33" t="s">
        <v>34</v>
      </c>
      <c r="E922" s="33" t="s">
        <v>30</v>
      </c>
      <c r="F922" s="30">
        <f>'4'!G1012</f>
        <v>0</v>
      </c>
      <c r="G922" s="30">
        <f>'4'!H1012</f>
        <v>0</v>
      </c>
      <c r="H922" s="6" t="e">
        <f t="shared" si="14"/>
        <v>#DIV/0!</v>
      </c>
    </row>
    <row r="923" spans="1:8" ht="56.25" hidden="1" x14ac:dyDescent="0.25">
      <c r="A923" s="32" t="s">
        <v>31</v>
      </c>
      <c r="B923" s="33" t="s">
        <v>55</v>
      </c>
      <c r="C923" s="33" t="s">
        <v>128</v>
      </c>
      <c r="D923" s="33" t="s">
        <v>34</v>
      </c>
      <c r="E923" s="33" t="s">
        <v>32</v>
      </c>
      <c r="F923" s="30">
        <f>'4'!G1013</f>
        <v>0</v>
      </c>
      <c r="G923" s="30">
        <f>'4'!H1013</f>
        <v>0</v>
      </c>
      <c r="H923" s="6" t="e">
        <f t="shared" si="14"/>
        <v>#DIV/0!</v>
      </c>
    </row>
    <row r="924" spans="1:8" ht="27" customHeight="1" x14ac:dyDescent="0.25">
      <c r="A924" s="15" t="s">
        <v>26</v>
      </c>
      <c r="B924" s="16" t="s">
        <v>55</v>
      </c>
      <c r="C924" s="16" t="s">
        <v>128</v>
      </c>
      <c r="D924" s="16" t="s">
        <v>35</v>
      </c>
      <c r="E924" s="16"/>
      <c r="F924" s="6">
        <f>'4'!G1014</f>
        <v>2559080</v>
      </c>
      <c r="G924" s="6">
        <f>'4'!H1014</f>
        <v>370845.37</v>
      </c>
      <c r="H924" s="6">
        <f t="shared" si="14"/>
        <v>14.491355096362755</v>
      </c>
    </row>
    <row r="925" spans="1:8" ht="55.5" customHeight="1" x14ac:dyDescent="0.25">
      <c r="A925" s="15" t="s">
        <v>18</v>
      </c>
      <c r="B925" s="16" t="s">
        <v>55</v>
      </c>
      <c r="C925" s="16" t="s">
        <v>128</v>
      </c>
      <c r="D925" s="16" t="s">
        <v>36</v>
      </c>
      <c r="E925" s="16"/>
      <c r="F925" s="6">
        <f>'4'!G1015</f>
        <v>2504080</v>
      </c>
      <c r="G925" s="6">
        <f>'4'!H1015</f>
        <v>370845.37</v>
      </c>
      <c r="H925" s="6">
        <f t="shared" si="14"/>
        <v>14.809645458611545</v>
      </c>
    </row>
    <row r="926" spans="1:8" ht="90.75" customHeight="1" x14ac:dyDescent="0.25">
      <c r="A926" s="15" t="s">
        <v>20</v>
      </c>
      <c r="B926" s="16" t="s">
        <v>55</v>
      </c>
      <c r="C926" s="16" t="s">
        <v>128</v>
      </c>
      <c r="D926" s="16" t="s">
        <v>36</v>
      </c>
      <c r="E926" s="16" t="s">
        <v>21</v>
      </c>
      <c r="F926" s="6">
        <f>'4'!G1016</f>
        <v>2504080</v>
      </c>
      <c r="G926" s="6">
        <f>'4'!H1016</f>
        <v>370845.37</v>
      </c>
      <c r="H926" s="6">
        <f t="shared" si="14"/>
        <v>14.809645458611545</v>
      </c>
    </row>
    <row r="927" spans="1:8" ht="54.75" customHeight="1" x14ac:dyDescent="0.25">
      <c r="A927" s="15" t="s">
        <v>22</v>
      </c>
      <c r="B927" s="16" t="s">
        <v>55</v>
      </c>
      <c r="C927" s="16" t="s">
        <v>128</v>
      </c>
      <c r="D927" s="16" t="s">
        <v>36</v>
      </c>
      <c r="E927" s="16" t="s">
        <v>23</v>
      </c>
      <c r="F927" s="6">
        <f>'4'!G1017</f>
        <v>2504080</v>
      </c>
      <c r="G927" s="6">
        <f>'4'!H1017</f>
        <v>370845.37</v>
      </c>
      <c r="H927" s="6">
        <f t="shared" si="14"/>
        <v>14.809645458611545</v>
      </c>
    </row>
    <row r="928" spans="1:8" ht="131.25" x14ac:dyDescent="0.25">
      <c r="A928" s="15" t="s">
        <v>33</v>
      </c>
      <c r="B928" s="16" t="s">
        <v>55</v>
      </c>
      <c r="C928" s="16" t="s">
        <v>128</v>
      </c>
      <c r="D928" s="16" t="s">
        <v>37</v>
      </c>
      <c r="E928" s="16"/>
      <c r="F928" s="6">
        <f>'4'!G1018</f>
        <v>55000</v>
      </c>
      <c r="G928" s="6">
        <f>'4'!H1018</f>
        <v>0</v>
      </c>
      <c r="H928" s="6">
        <f t="shared" si="14"/>
        <v>0</v>
      </c>
    </row>
    <row r="929" spans="1:8" ht="49.5" customHeight="1" x14ac:dyDescent="0.25">
      <c r="A929" s="15" t="s">
        <v>29</v>
      </c>
      <c r="B929" s="16" t="s">
        <v>55</v>
      </c>
      <c r="C929" s="16" t="s">
        <v>128</v>
      </c>
      <c r="D929" s="16" t="s">
        <v>37</v>
      </c>
      <c r="E929" s="16" t="s">
        <v>30</v>
      </c>
      <c r="F929" s="6">
        <f>'4'!G1019</f>
        <v>55000</v>
      </c>
      <c r="G929" s="6">
        <f>'4'!H1019</f>
        <v>0</v>
      </c>
      <c r="H929" s="6">
        <f t="shared" si="14"/>
        <v>0</v>
      </c>
    </row>
    <row r="930" spans="1:8" ht="74.25" customHeight="1" x14ac:dyDescent="0.25">
      <c r="A930" s="15" t="s">
        <v>31</v>
      </c>
      <c r="B930" s="16" t="s">
        <v>55</v>
      </c>
      <c r="C930" s="16" t="s">
        <v>128</v>
      </c>
      <c r="D930" s="16" t="s">
        <v>37</v>
      </c>
      <c r="E930" s="16" t="s">
        <v>32</v>
      </c>
      <c r="F930" s="6">
        <f>'4'!G1020</f>
        <v>55000</v>
      </c>
      <c r="G930" s="6">
        <f>'4'!H1020</f>
        <v>0</v>
      </c>
      <c r="H930" s="6">
        <f t="shared" si="14"/>
        <v>0</v>
      </c>
    </row>
    <row r="931" spans="1:8" ht="28.5" customHeight="1" x14ac:dyDescent="0.25">
      <c r="A931" s="12" t="s">
        <v>302</v>
      </c>
      <c r="B931" s="13" t="s">
        <v>141</v>
      </c>
      <c r="C931" s="13"/>
      <c r="D931" s="13"/>
      <c r="E931" s="13"/>
      <c r="F931" s="5">
        <f>'4'!G435</f>
        <v>9902252</v>
      </c>
      <c r="G931" s="5">
        <f>'4'!H435</f>
        <v>1960652.81</v>
      </c>
      <c r="H931" s="5">
        <f t="shared" si="14"/>
        <v>19.800069822500983</v>
      </c>
    </row>
    <row r="932" spans="1:8" ht="33" customHeight="1" x14ac:dyDescent="0.25">
      <c r="A932" s="12" t="s">
        <v>303</v>
      </c>
      <c r="B932" s="13" t="s">
        <v>141</v>
      </c>
      <c r="C932" s="13" t="s">
        <v>13</v>
      </c>
      <c r="D932" s="13"/>
      <c r="E932" s="13"/>
      <c r="F932" s="5">
        <f>'4'!G436</f>
        <v>9902252</v>
      </c>
      <c r="G932" s="5">
        <f>'4'!H436</f>
        <v>1960652.81</v>
      </c>
      <c r="H932" s="5">
        <f t="shared" si="14"/>
        <v>19.800069822500983</v>
      </c>
    </row>
    <row r="933" spans="1:8" ht="69" customHeight="1" x14ac:dyDescent="0.25">
      <c r="A933" s="15" t="s">
        <v>635</v>
      </c>
      <c r="B933" s="16" t="s">
        <v>141</v>
      </c>
      <c r="C933" s="16" t="s">
        <v>13</v>
      </c>
      <c r="D933" s="16" t="s">
        <v>270</v>
      </c>
      <c r="E933" s="16"/>
      <c r="F933" s="6">
        <f>'4'!G437</f>
        <v>9902252</v>
      </c>
      <c r="G933" s="6">
        <f>'4'!H437</f>
        <v>1960652.81</v>
      </c>
      <c r="H933" s="6">
        <f t="shared" si="14"/>
        <v>19.800069822500983</v>
      </c>
    </row>
    <row r="934" spans="1:8" ht="76.5" customHeight="1" x14ac:dyDescent="0.25">
      <c r="A934" s="15" t="s">
        <v>646</v>
      </c>
      <c r="B934" s="16" t="s">
        <v>141</v>
      </c>
      <c r="C934" s="16" t="s">
        <v>13</v>
      </c>
      <c r="D934" s="16" t="s">
        <v>304</v>
      </c>
      <c r="E934" s="16"/>
      <c r="F934" s="6">
        <f>'4'!G438</f>
        <v>9902252</v>
      </c>
      <c r="G934" s="6">
        <f>'4'!H438</f>
        <v>1960652.81</v>
      </c>
      <c r="H934" s="6">
        <f t="shared" si="14"/>
        <v>19.800069822500983</v>
      </c>
    </row>
    <row r="935" spans="1:8" ht="66.75" customHeight="1" x14ac:dyDescent="0.25">
      <c r="A935" s="15" t="s">
        <v>305</v>
      </c>
      <c r="B935" s="16" t="s">
        <v>141</v>
      </c>
      <c r="C935" s="16" t="s">
        <v>13</v>
      </c>
      <c r="D935" s="16" t="s">
        <v>306</v>
      </c>
      <c r="E935" s="16"/>
      <c r="F935" s="6">
        <f>'4'!G439</f>
        <v>9752252</v>
      </c>
      <c r="G935" s="6">
        <f>'4'!H439</f>
        <v>1960652.81</v>
      </c>
      <c r="H935" s="6">
        <f t="shared" si="14"/>
        <v>20.104615938964663</v>
      </c>
    </row>
    <row r="936" spans="1:8" ht="71.25" customHeight="1" x14ac:dyDescent="0.25">
      <c r="A936" s="15" t="s">
        <v>147</v>
      </c>
      <c r="B936" s="16" t="s">
        <v>141</v>
      </c>
      <c r="C936" s="16" t="s">
        <v>13</v>
      </c>
      <c r="D936" s="16" t="s">
        <v>306</v>
      </c>
      <c r="E936" s="16" t="s">
        <v>148</v>
      </c>
      <c r="F936" s="6">
        <f>'4'!G440</f>
        <v>9752252</v>
      </c>
      <c r="G936" s="6">
        <f>'4'!H440</f>
        <v>1960652.81</v>
      </c>
      <c r="H936" s="6">
        <f t="shared" si="14"/>
        <v>20.104615938964663</v>
      </c>
    </row>
    <row r="937" spans="1:8" ht="31.5" customHeight="1" x14ac:dyDescent="0.25">
      <c r="A937" s="15" t="s">
        <v>307</v>
      </c>
      <c r="B937" s="16" t="s">
        <v>141</v>
      </c>
      <c r="C937" s="16" t="s">
        <v>13</v>
      </c>
      <c r="D937" s="16" t="s">
        <v>306</v>
      </c>
      <c r="E937" s="16" t="s">
        <v>308</v>
      </c>
      <c r="F937" s="6">
        <f>'4'!G441</f>
        <v>9752252</v>
      </c>
      <c r="G937" s="6">
        <f>'4'!H441</f>
        <v>1960652.81</v>
      </c>
      <c r="H937" s="6">
        <f t="shared" si="14"/>
        <v>20.104615938964663</v>
      </c>
    </row>
    <row r="938" spans="1:8" ht="162" customHeight="1" x14ac:dyDescent="0.25">
      <c r="A938" s="15" t="s">
        <v>33</v>
      </c>
      <c r="B938" s="16" t="s">
        <v>141</v>
      </c>
      <c r="C938" s="16" t="s">
        <v>13</v>
      </c>
      <c r="D938" s="16" t="s">
        <v>309</v>
      </c>
      <c r="E938" s="16"/>
      <c r="F938" s="6">
        <f>'4'!G442</f>
        <v>150000</v>
      </c>
      <c r="G938" s="6">
        <f>'4'!H442</f>
        <v>0</v>
      </c>
      <c r="H938" s="6">
        <f t="shared" si="14"/>
        <v>0</v>
      </c>
    </row>
    <row r="939" spans="1:8" ht="80.25" customHeight="1" x14ac:dyDescent="0.25">
      <c r="A939" s="15" t="s">
        <v>147</v>
      </c>
      <c r="B939" s="16" t="s">
        <v>141</v>
      </c>
      <c r="C939" s="16" t="s">
        <v>13</v>
      </c>
      <c r="D939" s="16" t="s">
        <v>309</v>
      </c>
      <c r="E939" s="16" t="s">
        <v>148</v>
      </c>
      <c r="F939" s="6">
        <f>'4'!G443</f>
        <v>150000</v>
      </c>
      <c r="G939" s="6">
        <f>'4'!H443</f>
        <v>0</v>
      </c>
      <c r="H939" s="6">
        <f t="shared" si="14"/>
        <v>0</v>
      </c>
    </row>
    <row r="940" spans="1:8" ht="33" customHeight="1" x14ac:dyDescent="0.25">
      <c r="A940" s="15" t="s">
        <v>307</v>
      </c>
      <c r="B940" s="16" t="s">
        <v>141</v>
      </c>
      <c r="C940" s="16" t="s">
        <v>13</v>
      </c>
      <c r="D940" s="16" t="s">
        <v>309</v>
      </c>
      <c r="E940" s="16" t="s">
        <v>308</v>
      </c>
      <c r="F940" s="6">
        <f>'4'!G444</f>
        <v>150000</v>
      </c>
      <c r="G940" s="6">
        <f>'4'!H444</f>
        <v>0</v>
      </c>
      <c r="H940" s="6">
        <f t="shared" si="14"/>
        <v>0</v>
      </c>
    </row>
    <row r="941" spans="1:8" ht="53.25" customHeight="1" x14ac:dyDescent="0.25">
      <c r="A941" s="12" t="s">
        <v>259</v>
      </c>
      <c r="B941" s="13" t="s">
        <v>62</v>
      </c>
      <c r="C941" s="13"/>
      <c r="D941" s="13"/>
      <c r="E941" s="13"/>
      <c r="F941" s="5">
        <f>'4'!G343</f>
        <v>99702.07</v>
      </c>
      <c r="G941" s="5">
        <f>'4'!H343</f>
        <v>0</v>
      </c>
      <c r="H941" s="5">
        <f t="shared" si="14"/>
        <v>0</v>
      </c>
    </row>
    <row r="942" spans="1:8" ht="50.25" customHeight="1" x14ac:dyDescent="0.25">
      <c r="A942" s="12" t="s">
        <v>260</v>
      </c>
      <c r="B942" s="13" t="s">
        <v>62</v>
      </c>
      <c r="C942" s="13" t="s">
        <v>11</v>
      </c>
      <c r="D942" s="13"/>
      <c r="E942" s="13"/>
      <c r="F942" s="5">
        <f>'4'!G344</f>
        <v>99702.07</v>
      </c>
      <c r="G942" s="5">
        <f>'4'!H344</f>
        <v>0</v>
      </c>
      <c r="H942" s="5">
        <f t="shared" si="14"/>
        <v>0</v>
      </c>
    </row>
    <row r="943" spans="1:8" ht="27" customHeight="1" x14ac:dyDescent="0.25">
      <c r="A943" s="15" t="s">
        <v>44</v>
      </c>
      <c r="B943" s="16" t="s">
        <v>62</v>
      </c>
      <c r="C943" s="16" t="s">
        <v>11</v>
      </c>
      <c r="D943" s="16" t="s">
        <v>45</v>
      </c>
      <c r="E943" s="16"/>
      <c r="F943" s="6">
        <f>'4'!G345</f>
        <v>99702.07</v>
      </c>
      <c r="G943" s="6">
        <f>'4'!H345</f>
        <v>0</v>
      </c>
      <c r="H943" s="6">
        <f t="shared" si="14"/>
        <v>0</v>
      </c>
    </row>
    <row r="944" spans="1:8" ht="45" customHeight="1" x14ac:dyDescent="0.25">
      <c r="A944" s="15" t="s">
        <v>261</v>
      </c>
      <c r="B944" s="16" t="s">
        <v>62</v>
      </c>
      <c r="C944" s="16" t="s">
        <v>11</v>
      </c>
      <c r="D944" s="16" t="s">
        <v>262</v>
      </c>
      <c r="E944" s="16"/>
      <c r="F944" s="6">
        <f>'4'!G346</f>
        <v>99702.07</v>
      </c>
      <c r="G944" s="6">
        <f>'4'!H346</f>
        <v>0</v>
      </c>
      <c r="H944" s="6">
        <f t="shared" si="14"/>
        <v>0</v>
      </c>
    </row>
    <row r="945" spans="1:8" ht="45" customHeight="1" x14ac:dyDescent="0.25">
      <c r="A945" s="15" t="s">
        <v>263</v>
      </c>
      <c r="B945" s="16" t="s">
        <v>62</v>
      </c>
      <c r="C945" s="16" t="s">
        <v>11</v>
      </c>
      <c r="D945" s="16" t="s">
        <v>264</v>
      </c>
      <c r="E945" s="16"/>
      <c r="F945" s="6">
        <f>'4'!G347</f>
        <v>99702.07</v>
      </c>
      <c r="G945" s="6">
        <f>'4'!H347</f>
        <v>0</v>
      </c>
      <c r="H945" s="6">
        <f t="shared" si="14"/>
        <v>0</v>
      </c>
    </row>
    <row r="946" spans="1:8" ht="45" customHeight="1" x14ac:dyDescent="0.25">
      <c r="A946" s="15" t="s">
        <v>265</v>
      </c>
      <c r="B946" s="16" t="s">
        <v>62</v>
      </c>
      <c r="C946" s="16" t="s">
        <v>11</v>
      </c>
      <c r="D946" s="16" t="s">
        <v>264</v>
      </c>
      <c r="E946" s="16" t="s">
        <v>266</v>
      </c>
      <c r="F946" s="6">
        <f>'4'!G348</f>
        <v>99702.07</v>
      </c>
      <c r="G946" s="6">
        <f>'4'!H348</f>
        <v>0</v>
      </c>
      <c r="H946" s="6">
        <f t="shared" si="14"/>
        <v>0</v>
      </c>
    </row>
    <row r="947" spans="1:8" ht="45" customHeight="1" x14ac:dyDescent="0.25">
      <c r="A947" s="15" t="s">
        <v>263</v>
      </c>
      <c r="B947" s="16" t="s">
        <v>62</v>
      </c>
      <c r="C947" s="16" t="s">
        <v>11</v>
      </c>
      <c r="D947" s="16" t="s">
        <v>264</v>
      </c>
      <c r="E947" s="16" t="s">
        <v>267</v>
      </c>
      <c r="F947" s="6">
        <f>'4'!G349</f>
        <v>99702.07</v>
      </c>
      <c r="G947" s="6">
        <f>'4'!H349</f>
        <v>0</v>
      </c>
      <c r="H947" s="6">
        <f t="shared" si="14"/>
        <v>0</v>
      </c>
    </row>
  </sheetData>
  <mergeCells count="12">
    <mergeCell ref="H5:H6"/>
    <mergeCell ref="F5:F6"/>
    <mergeCell ref="G5:G6"/>
    <mergeCell ref="A1:H1"/>
    <mergeCell ref="A2:H2"/>
    <mergeCell ref="A3:H3"/>
    <mergeCell ref="A4:H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0"/>
  <sheetViews>
    <sheetView zoomScaleNormal="100" workbookViewId="0">
      <selection activeCell="M10" sqref="M10"/>
    </sheetView>
  </sheetViews>
  <sheetFormatPr defaultRowHeight="15" x14ac:dyDescent="0.25"/>
  <cols>
    <col min="1" max="1" width="60" customWidth="1"/>
    <col min="2" max="4" width="8.7109375" customWidth="1"/>
    <col min="5" max="5" width="19.5703125" customWidth="1"/>
    <col min="6" max="6" width="8.85546875" customWidth="1"/>
    <col min="7" max="7" width="25.7109375" customWidth="1"/>
    <col min="8" max="8" width="22.140625" customWidth="1"/>
    <col min="9" max="9" width="19" customWidth="1"/>
  </cols>
  <sheetData>
    <row r="1" spans="1:9" ht="19.5" customHeight="1" x14ac:dyDescent="0.25">
      <c r="A1" s="59" t="s">
        <v>598</v>
      </c>
      <c r="B1" s="59"/>
      <c r="C1" s="59"/>
      <c r="D1" s="59"/>
      <c r="E1" s="59"/>
      <c r="F1" s="59"/>
      <c r="G1" s="59"/>
      <c r="H1" s="59"/>
      <c r="I1" s="59"/>
    </row>
    <row r="2" spans="1:9" ht="18.75" customHeight="1" x14ac:dyDescent="0.25">
      <c r="A2" s="59" t="s">
        <v>599</v>
      </c>
      <c r="B2" s="59"/>
      <c r="C2" s="59"/>
      <c r="D2" s="59"/>
      <c r="E2" s="59"/>
      <c r="F2" s="59"/>
      <c r="G2" s="59"/>
      <c r="H2" s="59"/>
      <c r="I2" s="59"/>
    </row>
    <row r="3" spans="1:9" ht="21" customHeight="1" x14ac:dyDescent="0.25">
      <c r="A3" s="59" t="s">
        <v>561</v>
      </c>
      <c r="B3" s="59"/>
      <c r="C3" s="59"/>
      <c r="D3" s="59"/>
      <c r="E3" s="59"/>
      <c r="F3" s="59"/>
      <c r="G3" s="59"/>
      <c r="H3" s="59"/>
      <c r="I3" s="59"/>
    </row>
    <row r="4" spans="1:9" ht="19.350000000000001" customHeight="1" thickBot="1" x14ac:dyDescent="0.3">
      <c r="A4" s="62" t="s">
        <v>0</v>
      </c>
      <c r="B4" s="62"/>
      <c r="C4" s="62"/>
      <c r="D4" s="62"/>
      <c r="E4" s="62"/>
      <c r="F4" s="62"/>
      <c r="G4" s="62"/>
      <c r="H4" s="62"/>
      <c r="I4" s="62"/>
    </row>
    <row r="5" spans="1:9" ht="38.450000000000003" customHeight="1" thickBot="1" x14ac:dyDescent="0.3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1" t="s">
        <v>6</v>
      </c>
      <c r="G5" s="3" t="s">
        <v>562</v>
      </c>
      <c r="H5" s="3" t="s">
        <v>563</v>
      </c>
      <c r="I5" s="3" t="s">
        <v>564</v>
      </c>
    </row>
    <row r="6" spans="1:9" ht="38.450000000000003" customHeight="1" x14ac:dyDescent="0.25">
      <c r="A6" s="9" t="s">
        <v>7</v>
      </c>
      <c r="B6" s="10"/>
      <c r="C6" s="10"/>
      <c r="D6" s="10"/>
      <c r="E6" s="10"/>
      <c r="F6" s="11"/>
      <c r="G6" s="4">
        <f>G7+G296+G313+G330+G350+G445+G787+G879</f>
        <v>1309649145.53</v>
      </c>
      <c r="H6" s="4">
        <f>H7+H296+H313+H330+H350+H445+H787+H879</f>
        <v>251386595.81999999</v>
      </c>
      <c r="I6" s="4">
        <f>H6/G6*100</f>
        <v>19.194957418787663</v>
      </c>
    </row>
    <row r="7" spans="1:9" ht="70.5" customHeight="1" x14ac:dyDescent="0.25">
      <c r="A7" s="12" t="s">
        <v>8</v>
      </c>
      <c r="B7" s="13" t="s">
        <v>9</v>
      </c>
      <c r="C7" s="13"/>
      <c r="D7" s="13"/>
      <c r="E7" s="13"/>
      <c r="F7" s="14"/>
      <c r="G7" s="5">
        <f>G8+G101+G151+G205+G228+G256</f>
        <v>213430480.41</v>
      </c>
      <c r="H7" s="5">
        <f>H8+H101+H151+H205+H228+H256</f>
        <v>39237700.790000007</v>
      </c>
      <c r="I7" s="7">
        <f>H7/G7*100</f>
        <v>18.384300459158588</v>
      </c>
    </row>
    <row r="8" spans="1:9" ht="36.75" customHeight="1" x14ac:dyDescent="0.25">
      <c r="A8" s="15" t="s">
        <v>10</v>
      </c>
      <c r="B8" s="16" t="s">
        <v>9</v>
      </c>
      <c r="C8" s="16" t="s">
        <v>11</v>
      </c>
      <c r="D8" s="16"/>
      <c r="E8" s="16"/>
      <c r="F8" s="17"/>
      <c r="G8" s="6">
        <f>G9+G22+G53+G59+G65+G16</f>
        <v>167050004</v>
      </c>
      <c r="H8" s="6">
        <f>H9+H22+H53+H59+H65+H16</f>
        <v>32988994.380000003</v>
      </c>
      <c r="I8" s="8">
        <f>H8/G8*100</f>
        <v>19.747975809686306</v>
      </c>
    </row>
    <row r="9" spans="1:9" ht="75.75" customHeight="1" x14ac:dyDescent="0.25">
      <c r="A9" s="15" t="s">
        <v>12</v>
      </c>
      <c r="B9" s="16" t="s">
        <v>9</v>
      </c>
      <c r="C9" s="16" t="s">
        <v>11</v>
      </c>
      <c r="D9" s="16" t="s">
        <v>13</v>
      </c>
      <c r="E9" s="16"/>
      <c r="F9" s="17"/>
      <c r="G9" s="6">
        <f t="shared" ref="G9:H13" si="0">G10</f>
        <v>7669342</v>
      </c>
      <c r="H9" s="6">
        <f t="shared" si="0"/>
        <v>1366580.62</v>
      </c>
      <c r="I9" s="8">
        <f t="shared" ref="I9:I79" si="1">H9/G9*100</f>
        <v>17.818746640846115</v>
      </c>
    </row>
    <row r="10" spans="1:9" ht="69" customHeight="1" x14ac:dyDescent="0.25">
      <c r="A10" s="15" t="s">
        <v>14</v>
      </c>
      <c r="B10" s="16" t="s">
        <v>9</v>
      </c>
      <c r="C10" s="16" t="s">
        <v>11</v>
      </c>
      <c r="D10" s="16" t="s">
        <v>13</v>
      </c>
      <c r="E10" s="16" t="s">
        <v>15</v>
      </c>
      <c r="F10" s="17"/>
      <c r="G10" s="6">
        <f t="shared" si="0"/>
        <v>7669342</v>
      </c>
      <c r="H10" s="6">
        <f t="shared" si="0"/>
        <v>1366580.62</v>
      </c>
      <c r="I10" s="8">
        <f t="shared" si="1"/>
        <v>17.818746640846115</v>
      </c>
    </row>
    <row r="11" spans="1:9" ht="38.450000000000003" customHeight="1" x14ac:dyDescent="0.25">
      <c r="A11" s="15" t="s">
        <v>16</v>
      </c>
      <c r="B11" s="16" t="s">
        <v>9</v>
      </c>
      <c r="C11" s="16" t="s">
        <v>11</v>
      </c>
      <c r="D11" s="16" t="s">
        <v>13</v>
      </c>
      <c r="E11" s="16" t="s">
        <v>17</v>
      </c>
      <c r="F11" s="17"/>
      <c r="G11" s="6">
        <f t="shared" si="0"/>
        <v>7669342</v>
      </c>
      <c r="H11" s="6">
        <f t="shared" si="0"/>
        <v>1366580.62</v>
      </c>
      <c r="I11" s="8">
        <f t="shared" si="1"/>
        <v>17.818746640846115</v>
      </c>
    </row>
    <row r="12" spans="1:9" ht="38.450000000000003" customHeight="1" x14ac:dyDescent="0.25">
      <c r="A12" s="15" t="s">
        <v>18</v>
      </c>
      <c r="B12" s="16" t="s">
        <v>9</v>
      </c>
      <c r="C12" s="16" t="s">
        <v>11</v>
      </c>
      <c r="D12" s="16" t="s">
        <v>13</v>
      </c>
      <c r="E12" s="16" t="s">
        <v>19</v>
      </c>
      <c r="F12" s="17"/>
      <c r="G12" s="6">
        <f t="shared" si="0"/>
        <v>7669342</v>
      </c>
      <c r="H12" s="6">
        <f t="shared" si="0"/>
        <v>1366580.62</v>
      </c>
      <c r="I12" s="8">
        <f t="shared" si="1"/>
        <v>17.818746640846115</v>
      </c>
    </row>
    <row r="13" spans="1:9" ht="134.85" customHeight="1" x14ac:dyDescent="0.25">
      <c r="A13" s="15" t="s">
        <v>20</v>
      </c>
      <c r="B13" s="16" t="s">
        <v>9</v>
      </c>
      <c r="C13" s="16" t="s">
        <v>11</v>
      </c>
      <c r="D13" s="16" t="s">
        <v>13</v>
      </c>
      <c r="E13" s="16" t="s">
        <v>19</v>
      </c>
      <c r="F13" s="17" t="s">
        <v>21</v>
      </c>
      <c r="G13" s="6">
        <f t="shared" si="0"/>
        <v>7669342</v>
      </c>
      <c r="H13" s="6">
        <f t="shared" si="0"/>
        <v>1366580.62</v>
      </c>
      <c r="I13" s="8">
        <f t="shared" si="1"/>
        <v>17.818746640846115</v>
      </c>
    </row>
    <row r="14" spans="1:9" ht="57.75" customHeight="1" x14ac:dyDescent="0.25">
      <c r="A14" s="15" t="s">
        <v>22</v>
      </c>
      <c r="B14" s="16" t="s">
        <v>9</v>
      </c>
      <c r="C14" s="16" t="s">
        <v>11</v>
      </c>
      <c r="D14" s="16" t="s">
        <v>13</v>
      </c>
      <c r="E14" s="16" t="s">
        <v>19</v>
      </c>
      <c r="F14" s="17" t="s">
        <v>23</v>
      </c>
      <c r="G14" s="6">
        <v>7669342</v>
      </c>
      <c r="H14" s="6">
        <v>1366580.62</v>
      </c>
      <c r="I14" s="8">
        <f>H14/G14*100</f>
        <v>17.818746640846115</v>
      </c>
    </row>
    <row r="15" spans="1:9" ht="100.5" customHeight="1" x14ac:dyDescent="0.25">
      <c r="A15" s="15" t="s">
        <v>24</v>
      </c>
      <c r="B15" s="16" t="s">
        <v>9</v>
      </c>
      <c r="C15" s="16" t="s">
        <v>11</v>
      </c>
      <c r="D15" s="16" t="s">
        <v>25</v>
      </c>
      <c r="E15" s="16"/>
      <c r="F15" s="17"/>
      <c r="G15" s="6">
        <f>G22+G16</f>
        <v>75348928</v>
      </c>
      <c r="H15" s="6">
        <f>H22+H16</f>
        <v>16524809.98</v>
      </c>
      <c r="I15" s="8">
        <f t="shared" si="1"/>
        <v>21.93104854789706</v>
      </c>
    </row>
    <row r="16" spans="1:9" ht="50.25" customHeight="1" x14ac:dyDescent="0.25">
      <c r="A16" s="41" t="s">
        <v>44</v>
      </c>
      <c r="B16" s="43" t="s">
        <v>9</v>
      </c>
      <c r="C16" s="43" t="s">
        <v>11</v>
      </c>
      <c r="D16" s="43" t="s">
        <v>25</v>
      </c>
      <c r="E16" s="43" t="s">
        <v>45</v>
      </c>
      <c r="F16" s="52"/>
      <c r="G16" s="40">
        <f t="shared" ref="G16:H20" si="2">G17</f>
        <v>100000</v>
      </c>
      <c r="H16" s="40">
        <f t="shared" si="2"/>
        <v>87500</v>
      </c>
      <c r="I16" s="8">
        <f t="shared" si="1"/>
        <v>87.5</v>
      </c>
    </row>
    <row r="17" spans="1:9" ht="57.75" customHeight="1" x14ac:dyDescent="0.25">
      <c r="A17" s="41" t="s">
        <v>177</v>
      </c>
      <c r="B17" s="43" t="s">
        <v>9</v>
      </c>
      <c r="C17" s="43" t="s">
        <v>11</v>
      </c>
      <c r="D17" s="43" t="s">
        <v>25</v>
      </c>
      <c r="E17" s="43" t="s">
        <v>572</v>
      </c>
      <c r="F17" s="52"/>
      <c r="G17" s="40">
        <f t="shared" si="2"/>
        <v>100000</v>
      </c>
      <c r="H17" s="40">
        <f t="shared" si="2"/>
        <v>87500</v>
      </c>
      <c r="I17" s="8">
        <f t="shared" si="1"/>
        <v>87.5</v>
      </c>
    </row>
    <row r="18" spans="1:9" ht="67.5" customHeight="1" x14ac:dyDescent="0.25">
      <c r="A18" s="41" t="s">
        <v>179</v>
      </c>
      <c r="B18" s="43" t="s">
        <v>9</v>
      </c>
      <c r="C18" s="43" t="s">
        <v>11</v>
      </c>
      <c r="D18" s="43" t="s">
        <v>25</v>
      </c>
      <c r="E18" s="43" t="s">
        <v>573</v>
      </c>
      <c r="F18" s="52"/>
      <c r="G18" s="40">
        <f>G20</f>
        <v>100000</v>
      </c>
      <c r="H18" s="40">
        <f>H20</f>
        <v>87500</v>
      </c>
      <c r="I18" s="8">
        <f t="shared" si="1"/>
        <v>87.5</v>
      </c>
    </row>
    <row r="19" spans="1:9" ht="54.75" customHeight="1" x14ac:dyDescent="0.25">
      <c r="A19" s="41" t="s">
        <v>50</v>
      </c>
      <c r="B19" s="43" t="s">
        <v>9</v>
      </c>
      <c r="C19" s="43" t="s">
        <v>11</v>
      </c>
      <c r="D19" s="43" t="s">
        <v>25</v>
      </c>
      <c r="E19" s="43" t="s">
        <v>573</v>
      </c>
      <c r="F19" s="52">
        <v>800</v>
      </c>
      <c r="G19" s="40">
        <f>G21</f>
        <v>100000</v>
      </c>
      <c r="H19" s="40">
        <f>H21</f>
        <v>87500</v>
      </c>
      <c r="I19" s="8">
        <f t="shared" si="1"/>
        <v>87.5</v>
      </c>
    </row>
    <row r="20" spans="1:9" ht="57.75" customHeight="1" x14ac:dyDescent="0.25">
      <c r="A20" s="41" t="s">
        <v>69</v>
      </c>
      <c r="B20" s="43" t="s">
        <v>9</v>
      </c>
      <c r="C20" s="43" t="s">
        <v>11</v>
      </c>
      <c r="D20" s="43" t="s">
        <v>25</v>
      </c>
      <c r="E20" s="43" t="s">
        <v>573</v>
      </c>
      <c r="F20" s="52">
        <v>850</v>
      </c>
      <c r="G20" s="40">
        <f t="shared" si="2"/>
        <v>100000</v>
      </c>
      <c r="H20" s="40">
        <f t="shared" si="2"/>
        <v>87500</v>
      </c>
      <c r="I20" s="8">
        <f t="shared" si="1"/>
        <v>87.5</v>
      </c>
    </row>
    <row r="21" spans="1:9" ht="57.75" customHeight="1" x14ac:dyDescent="0.25">
      <c r="A21" s="41" t="s">
        <v>597</v>
      </c>
      <c r="B21" s="43" t="s">
        <v>9</v>
      </c>
      <c r="C21" s="43" t="s">
        <v>11</v>
      </c>
      <c r="D21" s="43" t="s">
        <v>25</v>
      </c>
      <c r="E21" s="43" t="s">
        <v>573</v>
      </c>
      <c r="F21" s="52">
        <v>853</v>
      </c>
      <c r="G21" s="40">
        <v>100000</v>
      </c>
      <c r="H21" s="40">
        <v>87500</v>
      </c>
      <c r="I21" s="8">
        <f t="shared" si="1"/>
        <v>87.5</v>
      </c>
    </row>
    <row r="22" spans="1:9" ht="72.75" customHeight="1" x14ac:dyDescent="0.25">
      <c r="A22" s="15" t="s">
        <v>24</v>
      </c>
      <c r="B22" s="16" t="s">
        <v>9</v>
      </c>
      <c r="C22" s="16" t="s">
        <v>11</v>
      </c>
      <c r="D22" s="16" t="s">
        <v>25</v>
      </c>
      <c r="E22" s="16"/>
      <c r="F22" s="17"/>
      <c r="G22" s="6">
        <f>G23</f>
        <v>75248928</v>
      </c>
      <c r="H22" s="6">
        <f>H23</f>
        <v>16437309.98</v>
      </c>
      <c r="I22" s="8">
        <f t="shared" si="1"/>
        <v>21.843912487364605</v>
      </c>
    </row>
    <row r="23" spans="1:9" ht="57.75" customHeight="1" x14ac:dyDescent="0.25">
      <c r="A23" s="15" t="s">
        <v>14</v>
      </c>
      <c r="B23" s="16" t="s">
        <v>9</v>
      </c>
      <c r="C23" s="16" t="s">
        <v>11</v>
      </c>
      <c r="D23" s="16" t="s">
        <v>25</v>
      </c>
      <c r="E23" s="16" t="s">
        <v>15</v>
      </c>
      <c r="F23" s="17"/>
      <c r="G23" s="6">
        <f>G24++G35+G44</f>
        <v>75248928</v>
      </c>
      <c r="H23" s="6">
        <f>H24++H35+H44</f>
        <v>16437309.98</v>
      </c>
      <c r="I23" s="8">
        <f t="shared" si="1"/>
        <v>21.843912487364605</v>
      </c>
    </row>
    <row r="24" spans="1:9" ht="38.450000000000003" customHeight="1" x14ac:dyDescent="0.25">
      <c r="A24" s="15" t="s">
        <v>26</v>
      </c>
      <c r="B24" s="16" t="s">
        <v>9</v>
      </c>
      <c r="C24" s="16" t="s">
        <v>11</v>
      </c>
      <c r="D24" s="16" t="s">
        <v>25</v>
      </c>
      <c r="E24" s="16" t="s">
        <v>27</v>
      </c>
      <c r="F24" s="17"/>
      <c r="G24" s="6">
        <f>G25+G30</f>
        <v>55812901</v>
      </c>
      <c r="H24" s="6">
        <f>H25+H30</f>
        <v>11968415.66</v>
      </c>
      <c r="I24" s="8">
        <f t="shared" si="1"/>
        <v>21.443815758654079</v>
      </c>
    </row>
    <row r="25" spans="1:9" ht="38.450000000000003" customHeight="1" x14ac:dyDescent="0.25">
      <c r="A25" s="15" t="s">
        <v>18</v>
      </c>
      <c r="B25" s="16" t="s">
        <v>9</v>
      </c>
      <c r="C25" s="16" t="s">
        <v>11</v>
      </c>
      <c r="D25" s="16" t="s">
        <v>25</v>
      </c>
      <c r="E25" s="16" t="s">
        <v>28</v>
      </c>
      <c r="F25" s="17"/>
      <c r="G25" s="6">
        <f>G26+G28</f>
        <v>55012901</v>
      </c>
      <c r="H25" s="6">
        <f>H26+H28</f>
        <v>11968415.66</v>
      </c>
      <c r="I25" s="8">
        <f t="shared" si="1"/>
        <v>21.755652660455045</v>
      </c>
    </row>
    <row r="26" spans="1:9" ht="134.85" customHeight="1" x14ac:dyDescent="0.25">
      <c r="A26" s="15" t="s">
        <v>20</v>
      </c>
      <c r="B26" s="16" t="s">
        <v>9</v>
      </c>
      <c r="C26" s="16" t="s">
        <v>11</v>
      </c>
      <c r="D26" s="16" t="s">
        <v>25</v>
      </c>
      <c r="E26" s="16" t="s">
        <v>28</v>
      </c>
      <c r="F26" s="17" t="s">
        <v>21</v>
      </c>
      <c r="G26" s="6">
        <f>G27</f>
        <v>53098021</v>
      </c>
      <c r="H26" s="6">
        <f>H27</f>
        <v>11645510.220000001</v>
      </c>
      <c r="I26" s="8">
        <f t="shared" si="1"/>
        <v>21.932098410974675</v>
      </c>
    </row>
    <row r="27" spans="1:9" ht="57.75" customHeight="1" x14ac:dyDescent="0.25">
      <c r="A27" s="15" t="s">
        <v>22</v>
      </c>
      <c r="B27" s="16" t="s">
        <v>9</v>
      </c>
      <c r="C27" s="16" t="s">
        <v>11</v>
      </c>
      <c r="D27" s="16" t="s">
        <v>25</v>
      </c>
      <c r="E27" s="16" t="s">
        <v>28</v>
      </c>
      <c r="F27" s="17" t="s">
        <v>23</v>
      </c>
      <c r="G27" s="6">
        <v>53098021</v>
      </c>
      <c r="H27" s="6">
        <v>11645510.220000001</v>
      </c>
      <c r="I27" s="8">
        <f t="shared" si="1"/>
        <v>21.932098410974675</v>
      </c>
    </row>
    <row r="28" spans="1:9" ht="57.75" customHeight="1" x14ac:dyDescent="0.25">
      <c r="A28" s="15" t="s">
        <v>29</v>
      </c>
      <c r="B28" s="16" t="s">
        <v>9</v>
      </c>
      <c r="C28" s="16" t="s">
        <v>11</v>
      </c>
      <c r="D28" s="16" t="s">
        <v>25</v>
      </c>
      <c r="E28" s="16" t="s">
        <v>28</v>
      </c>
      <c r="F28" s="17" t="s">
        <v>30</v>
      </c>
      <c r="G28" s="6">
        <f>G29</f>
        <v>1914880</v>
      </c>
      <c r="H28" s="6">
        <f>H29</f>
        <v>322905.44</v>
      </c>
      <c r="I28" s="8">
        <f t="shared" si="1"/>
        <v>16.86295955882353</v>
      </c>
    </row>
    <row r="29" spans="1:9" ht="57.75" customHeight="1" x14ac:dyDescent="0.25">
      <c r="A29" s="15" t="s">
        <v>31</v>
      </c>
      <c r="B29" s="16" t="s">
        <v>9</v>
      </c>
      <c r="C29" s="16" t="s">
        <v>11</v>
      </c>
      <c r="D29" s="16" t="s">
        <v>25</v>
      </c>
      <c r="E29" s="16" t="s">
        <v>28</v>
      </c>
      <c r="F29" s="17" t="s">
        <v>32</v>
      </c>
      <c r="G29" s="6">
        <v>1914880</v>
      </c>
      <c r="H29" s="6">
        <v>322905.44</v>
      </c>
      <c r="I29" s="8">
        <f t="shared" si="1"/>
        <v>16.86295955882353</v>
      </c>
    </row>
    <row r="30" spans="1:9" ht="192.6" customHeight="1" x14ac:dyDescent="0.25">
      <c r="A30" s="15" t="s">
        <v>33</v>
      </c>
      <c r="B30" s="16" t="s">
        <v>9</v>
      </c>
      <c r="C30" s="16" t="s">
        <v>11</v>
      </c>
      <c r="D30" s="16" t="s">
        <v>25</v>
      </c>
      <c r="E30" s="16" t="s">
        <v>34</v>
      </c>
      <c r="F30" s="17"/>
      <c r="G30" s="6">
        <f>G31+G33</f>
        <v>800000</v>
      </c>
      <c r="H30" s="6">
        <f>H31+H33</f>
        <v>0</v>
      </c>
      <c r="I30" s="7">
        <f t="shared" si="1"/>
        <v>0</v>
      </c>
    </row>
    <row r="31" spans="1:9" ht="134.85" customHeight="1" x14ac:dyDescent="0.25">
      <c r="A31" s="15" t="s">
        <v>20</v>
      </c>
      <c r="B31" s="16" t="s">
        <v>9</v>
      </c>
      <c r="C31" s="16" t="s">
        <v>11</v>
      </c>
      <c r="D31" s="16" t="s">
        <v>25</v>
      </c>
      <c r="E31" s="16" t="s">
        <v>34</v>
      </c>
      <c r="F31" s="17" t="s">
        <v>21</v>
      </c>
      <c r="G31" s="6">
        <f>G32</f>
        <v>800000</v>
      </c>
      <c r="H31" s="6">
        <f>H32</f>
        <v>0</v>
      </c>
      <c r="I31" s="7">
        <f t="shared" si="1"/>
        <v>0</v>
      </c>
    </row>
    <row r="32" spans="1:9" ht="57.75" customHeight="1" x14ac:dyDescent="0.25">
      <c r="A32" s="15" t="s">
        <v>22</v>
      </c>
      <c r="B32" s="16" t="s">
        <v>9</v>
      </c>
      <c r="C32" s="16" t="s">
        <v>11</v>
      </c>
      <c r="D32" s="16" t="s">
        <v>25</v>
      </c>
      <c r="E32" s="16" t="s">
        <v>34</v>
      </c>
      <c r="F32" s="17" t="s">
        <v>23</v>
      </c>
      <c r="G32" s="6">
        <v>800000</v>
      </c>
      <c r="H32" s="6">
        <v>0</v>
      </c>
      <c r="I32" s="7">
        <f t="shared" si="1"/>
        <v>0</v>
      </c>
    </row>
    <row r="33" spans="1:9" ht="57.75" hidden="1" customHeight="1" x14ac:dyDescent="0.25">
      <c r="A33" s="15" t="s">
        <v>29</v>
      </c>
      <c r="B33" s="16" t="s">
        <v>9</v>
      </c>
      <c r="C33" s="16" t="s">
        <v>11</v>
      </c>
      <c r="D33" s="16" t="s">
        <v>25</v>
      </c>
      <c r="E33" s="16" t="s">
        <v>34</v>
      </c>
      <c r="F33" s="17" t="s">
        <v>30</v>
      </c>
      <c r="G33" s="6">
        <f>G34</f>
        <v>0</v>
      </c>
      <c r="H33" s="6">
        <f>H34</f>
        <v>0</v>
      </c>
      <c r="I33" s="7" t="e">
        <f t="shared" si="1"/>
        <v>#DIV/0!</v>
      </c>
    </row>
    <row r="34" spans="1:9" ht="57.75" hidden="1" customHeight="1" x14ac:dyDescent="0.25">
      <c r="A34" s="15" t="s">
        <v>31</v>
      </c>
      <c r="B34" s="16" t="s">
        <v>9</v>
      </c>
      <c r="C34" s="16" t="s">
        <v>11</v>
      </c>
      <c r="D34" s="16" t="s">
        <v>25</v>
      </c>
      <c r="E34" s="16" t="s">
        <v>34</v>
      </c>
      <c r="F34" s="17" t="s">
        <v>32</v>
      </c>
      <c r="G34" s="6">
        <v>0</v>
      </c>
      <c r="H34" s="6"/>
      <c r="I34" s="7" t="e">
        <f t="shared" si="1"/>
        <v>#DIV/0!</v>
      </c>
    </row>
    <row r="35" spans="1:9" ht="38.450000000000003" customHeight="1" x14ac:dyDescent="0.25">
      <c r="A35" s="15" t="s">
        <v>26</v>
      </c>
      <c r="B35" s="16" t="s">
        <v>9</v>
      </c>
      <c r="C35" s="16" t="s">
        <v>11</v>
      </c>
      <c r="D35" s="16" t="s">
        <v>25</v>
      </c>
      <c r="E35" s="16" t="s">
        <v>35</v>
      </c>
      <c r="F35" s="17"/>
      <c r="G35" s="6">
        <f>G36+G39</f>
        <v>18290552</v>
      </c>
      <c r="H35" s="6">
        <f>H36</f>
        <v>4176502.49</v>
      </c>
      <c r="I35" s="8">
        <f t="shared" si="1"/>
        <v>22.834206917319939</v>
      </c>
    </row>
    <row r="36" spans="1:9" ht="38.450000000000003" customHeight="1" x14ac:dyDescent="0.25">
      <c r="A36" s="15" t="s">
        <v>18</v>
      </c>
      <c r="B36" s="16" t="s">
        <v>9</v>
      </c>
      <c r="C36" s="16" t="s">
        <v>11</v>
      </c>
      <c r="D36" s="16" t="s">
        <v>25</v>
      </c>
      <c r="E36" s="16" t="s">
        <v>36</v>
      </c>
      <c r="F36" s="17"/>
      <c r="G36" s="6">
        <f>G37</f>
        <v>18090552</v>
      </c>
      <c r="H36" s="6">
        <f>H37</f>
        <v>4176502.49</v>
      </c>
      <c r="I36" s="8">
        <f t="shared" si="1"/>
        <v>23.086650368656525</v>
      </c>
    </row>
    <row r="37" spans="1:9" ht="134.85" customHeight="1" x14ac:dyDescent="0.25">
      <c r="A37" s="15" t="s">
        <v>20</v>
      </c>
      <c r="B37" s="16" t="s">
        <v>9</v>
      </c>
      <c r="C37" s="16" t="s">
        <v>11</v>
      </c>
      <c r="D37" s="16" t="s">
        <v>25</v>
      </c>
      <c r="E37" s="16" t="s">
        <v>36</v>
      </c>
      <c r="F37" s="17" t="s">
        <v>21</v>
      </c>
      <c r="G37" s="6">
        <f>G38</f>
        <v>18090552</v>
      </c>
      <c r="H37" s="6">
        <f>H38</f>
        <v>4176502.49</v>
      </c>
      <c r="I37" s="8">
        <f t="shared" si="1"/>
        <v>23.086650368656525</v>
      </c>
    </row>
    <row r="38" spans="1:9" ht="57.75" customHeight="1" x14ac:dyDescent="0.25">
      <c r="A38" s="15" t="s">
        <v>22</v>
      </c>
      <c r="B38" s="16" t="s">
        <v>9</v>
      </c>
      <c r="C38" s="16" t="s">
        <v>11</v>
      </c>
      <c r="D38" s="16" t="s">
        <v>25</v>
      </c>
      <c r="E38" s="16" t="s">
        <v>36</v>
      </c>
      <c r="F38" s="17" t="s">
        <v>23</v>
      </c>
      <c r="G38" s="6">
        <v>18090552</v>
      </c>
      <c r="H38" s="6">
        <v>4176502.49</v>
      </c>
      <c r="I38" s="8">
        <f t="shared" si="1"/>
        <v>23.086650368656525</v>
      </c>
    </row>
    <row r="39" spans="1:9" ht="192.6" customHeight="1" x14ac:dyDescent="0.25">
      <c r="A39" s="15" t="s">
        <v>33</v>
      </c>
      <c r="B39" s="16" t="s">
        <v>9</v>
      </c>
      <c r="C39" s="16" t="s">
        <v>11</v>
      </c>
      <c r="D39" s="16" t="s">
        <v>25</v>
      </c>
      <c r="E39" s="16" t="s">
        <v>37</v>
      </c>
      <c r="F39" s="17"/>
      <c r="G39" s="6">
        <f>G40+G42</f>
        <v>200000</v>
      </c>
      <c r="H39" s="6">
        <f>H40+H42</f>
        <v>0</v>
      </c>
      <c r="I39" s="7">
        <f t="shared" si="1"/>
        <v>0</v>
      </c>
    </row>
    <row r="40" spans="1:9" ht="134.85" customHeight="1" x14ac:dyDescent="0.25">
      <c r="A40" s="15" t="s">
        <v>20</v>
      </c>
      <c r="B40" s="16" t="s">
        <v>9</v>
      </c>
      <c r="C40" s="16" t="s">
        <v>11</v>
      </c>
      <c r="D40" s="16" t="s">
        <v>25</v>
      </c>
      <c r="E40" s="16" t="s">
        <v>37</v>
      </c>
      <c r="F40" s="17" t="s">
        <v>21</v>
      </c>
      <c r="G40" s="6">
        <f>G41</f>
        <v>200000</v>
      </c>
      <c r="H40" s="6">
        <f>H41</f>
        <v>0</v>
      </c>
      <c r="I40" s="7">
        <f t="shared" si="1"/>
        <v>0</v>
      </c>
    </row>
    <row r="41" spans="1:9" ht="57.75" customHeight="1" x14ac:dyDescent="0.25">
      <c r="A41" s="15" t="s">
        <v>22</v>
      </c>
      <c r="B41" s="16" t="s">
        <v>9</v>
      </c>
      <c r="C41" s="16" t="s">
        <v>11</v>
      </c>
      <c r="D41" s="16" t="s">
        <v>25</v>
      </c>
      <c r="E41" s="16" t="s">
        <v>37</v>
      </c>
      <c r="F41" s="17" t="s">
        <v>23</v>
      </c>
      <c r="G41" s="6">
        <v>200000</v>
      </c>
      <c r="H41" s="6">
        <v>0</v>
      </c>
      <c r="I41" s="7">
        <f t="shared" si="1"/>
        <v>0</v>
      </c>
    </row>
    <row r="42" spans="1:9" ht="57.75" hidden="1" customHeight="1" x14ac:dyDescent="0.25">
      <c r="A42" s="15" t="s">
        <v>29</v>
      </c>
      <c r="B42" s="16" t="s">
        <v>9</v>
      </c>
      <c r="C42" s="16" t="s">
        <v>11</v>
      </c>
      <c r="D42" s="16" t="s">
        <v>25</v>
      </c>
      <c r="E42" s="16" t="s">
        <v>37</v>
      </c>
      <c r="F42" s="17" t="s">
        <v>30</v>
      </c>
      <c r="G42" s="6">
        <f>G43</f>
        <v>0</v>
      </c>
      <c r="H42" s="6">
        <f>H43</f>
        <v>0</v>
      </c>
      <c r="I42" s="7" t="e">
        <f t="shared" si="1"/>
        <v>#DIV/0!</v>
      </c>
    </row>
    <row r="43" spans="1:9" ht="57.75" hidden="1" customHeight="1" x14ac:dyDescent="0.25">
      <c r="A43" s="15" t="s">
        <v>31</v>
      </c>
      <c r="B43" s="16" t="s">
        <v>9</v>
      </c>
      <c r="C43" s="16" t="s">
        <v>11</v>
      </c>
      <c r="D43" s="16" t="s">
        <v>25</v>
      </c>
      <c r="E43" s="16" t="s">
        <v>37</v>
      </c>
      <c r="F43" s="17" t="s">
        <v>32</v>
      </c>
      <c r="G43" s="6">
        <v>0</v>
      </c>
      <c r="H43" s="6"/>
      <c r="I43" s="7" t="e">
        <f t="shared" si="1"/>
        <v>#DIV/0!</v>
      </c>
    </row>
    <row r="44" spans="1:9" ht="96.2" customHeight="1" x14ac:dyDescent="0.25">
      <c r="A44" s="15" t="s">
        <v>38</v>
      </c>
      <c r="B44" s="16" t="s">
        <v>9</v>
      </c>
      <c r="C44" s="16" t="s">
        <v>11</v>
      </c>
      <c r="D44" s="16" t="s">
        <v>25</v>
      </c>
      <c r="E44" s="16" t="s">
        <v>39</v>
      </c>
      <c r="F44" s="17"/>
      <c r="G44" s="6">
        <f>G45+G50</f>
        <v>1145475</v>
      </c>
      <c r="H44" s="6">
        <f>H45+H50</f>
        <v>292391.83</v>
      </c>
      <c r="I44" s="8">
        <f t="shared" si="1"/>
        <v>25.525815054889893</v>
      </c>
    </row>
    <row r="45" spans="1:9" ht="38.450000000000003" customHeight="1" x14ac:dyDescent="0.25">
      <c r="A45" s="15" t="s">
        <v>18</v>
      </c>
      <c r="B45" s="16" t="s">
        <v>9</v>
      </c>
      <c r="C45" s="16" t="s">
        <v>11</v>
      </c>
      <c r="D45" s="16" t="s">
        <v>25</v>
      </c>
      <c r="E45" s="16" t="s">
        <v>40</v>
      </c>
      <c r="F45" s="17"/>
      <c r="G45" s="6">
        <f>G46+G48</f>
        <v>1017675</v>
      </c>
      <c r="H45" s="6">
        <f>H46+H48</f>
        <v>292391.83</v>
      </c>
      <c r="I45" s="8">
        <f t="shared" si="1"/>
        <v>28.731356277790059</v>
      </c>
    </row>
    <row r="46" spans="1:9" ht="134.85" customHeight="1" x14ac:dyDescent="0.25">
      <c r="A46" s="15" t="s">
        <v>20</v>
      </c>
      <c r="B46" s="16" t="s">
        <v>9</v>
      </c>
      <c r="C46" s="16" t="s">
        <v>11</v>
      </c>
      <c r="D46" s="16" t="s">
        <v>25</v>
      </c>
      <c r="E46" s="16" t="s">
        <v>40</v>
      </c>
      <c r="F46" s="17" t="s">
        <v>21</v>
      </c>
      <c r="G46" s="6">
        <f>G47</f>
        <v>966375</v>
      </c>
      <c r="H46" s="6">
        <f>H47</f>
        <v>279056.64000000001</v>
      </c>
      <c r="I46" s="8">
        <f t="shared" si="1"/>
        <v>28.876641055490882</v>
      </c>
    </row>
    <row r="47" spans="1:9" ht="57.75" customHeight="1" x14ac:dyDescent="0.25">
      <c r="A47" s="15" t="s">
        <v>22</v>
      </c>
      <c r="B47" s="16" t="s">
        <v>9</v>
      </c>
      <c r="C47" s="16" t="s">
        <v>11</v>
      </c>
      <c r="D47" s="16" t="s">
        <v>25</v>
      </c>
      <c r="E47" s="16" t="s">
        <v>40</v>
      </c>
      <c r="F47" s="17" t="s">
        <v>23</v>
      </c>
      <c r="G47" s="6">
        <v>966375</v>
      </c>
      <c r="H47" s="6">
        <v>279056.64000000001</v>
      </c>
      <c r="I47" s="8">
        <f t="shared" si="1"/>
        <v>28.876641055490882</v>
      </c>
    </row>
    <row r="48" spans="1:9" ht="57.75" customHeight="1" x14ac:dyDescent="0.25">
      <c r="A48" s="15" t="s">
        <v>29</v>
      </c>
      <c r="B48" s="16" t="s">
        <v>9</v>
      </c>
      <c r="C48" s="16" t="s">
        <v>11</v>
      </c>
      <c r="D48" s="16" t="s">
        <v>25</v>
      </c>
      <c r="E48" s="16" t="s">
        <v>40</v>
      </c>
      <c r="F48" s="17" t="s">
        <v>30</v>
      </c>
      <c r="G48" s="6">
        <f>G49</f>
        <v>51300</v>
      </c>
      <c r="H48" s="6">
        <f>H49</f>
        <v>13335.19</v>
      </c>
      <c r="I48" s="8">
        <f t="shared" si="1"/>
        <v>25.994522417153998</v>
      </c>
    </row>
    <row r="49" spans="1:9" ht="57.75" customHeight="1" x14ac:dyDescent="0.25">
      <c r="A49" s="15" t="s">
        <v>31</v>
      </c>
      <c r="B49" s="16" t="s">
        <v>9</v>
      </c>
      <c r="C49" s="16" t="s">
        <v>11</v>
      </c>
      <c r="D49" s="16" t="s">
        <v>25</v>
      </c>
      <c r="E49" s="16" t="s">
        <v>40</v>
      </c>
      <c r="F49" s="17" t="s">
        <v>32</v>
      </c>
      <c r="G49" s="6">
        <v>51300</v>
      </c>
      <c r="H49" s="6">
        <v>13335.19</v>
      </c>
      <c r="I49" s="8">
        <f t="shared" si="1"/>
        <v>25.994522417153998</v>
      </c>
    </row>
    <row r="50" spans="1:9" ht="192.6" customHeight="1" x14ac:dyDescent="0.25">
      <c r="A50" s="15" t="s">
        <v>33</v>
      </c>
      <c r="B50" s="16" t="s">
        <v>9</v>
      </c>
      <c r="C50" s="16" t="s">
        <v>11</v>
      </c>
      <c r="D50" s="16" t="s">
        <v>25</v>
      </c>
      <c r="E50" s="16" t="s">
        <v>41</v>
      </c>
      <c r="F50" s="17"/>
      <c r="G50" s="6">
        <f>G51</f>
        <v>127800</v>
      </c>
      <c r="H50" s="6">
        <f>H51</f>
        <v>0</v>
      </c>
      <c r="I50" s="7">
        <f t="shared" si="1"/>
        <v>0</v>
      </c>
    </row>
    <row r="51" spans="1:9" ht="134.85" customHeight="1" x14ac:dyDescent="0.25">
      <c r="A51" s="15" t="s">
        <v>20</v>
      </c>
      <c r="B51" s="16" t="s">
        <v>9</v>
      </c>
      <c r="C51" s="16" t="s">
        <v>11</v>
      </c>
      <c r="D51" s="16" t="s">
        <v>25</v>
      </c>
      <c r="E51" s="16" t="s">
        <v>41</v>
      </c>
      <c r="F51" s="17" t="s">
        <v>21</v>
      </c>
      <c r="G51" s="6">
        <f>G52</f>
        <v>127800</v>
      </c>
      <c r="H51" s="6">
        <f>H52</f>
        <v>0</v>
      </c>
      <c r="I51" s="7">
        <f t="shared" si="1"/>
        <v>0</v>
      </c>
    </row>
    <row r="52" spans="1:9" ht="57.75" customHeight="1" x14ac:dyDescent="0.25">
      <c r="A52" s="15" t="s">
        <v>22</v>
      </c>
      <c r="B52" s="16" t="s">
        <v>9</v>
      </c>
      <c r="C52" s="16" t="s">
        <v>11</v>
      </c>
      <c r="D52" s="16" t="s">
        <v>25</v>
      </c>
      <c r="E52" s="16" t="s">
        <v>41</v>
      </c>
      <c r="F52" s="17" t="s">
        <v>23</v>
      </c>
      <c r="G52" s="6">
        <v>127800</v>
      </c>
      <c r="H52" s="6">
        <v>0</v>
      </c>
      <c r="I52" s="7">
        <f t="shared" si="1"/>
        <v>0</v>
      </c>
    </row>
    <row r="53" spans="1:9" ht="48.75" customHeight="1" x14ac:dyDescent="0.25">
      <c r="A53" s="15" t="s">
        <v>42</v>
      </c>
      <c r="B53" s="16" t="s">
        <v>9</v>
      </c>
      <c r="C53" s="16" t="s">
        <v>11</v>
      </c>
      <c r="D53" s="16" t="s">
        <v>43</v>
      </c>
      <c r="E53" s="16"/>
      <c r="F53" s="17"/>
      <c r="G53" s="6">
        <f t="shared" ref="G53:H57" si="3">G54</f>
        <v>1138776</v>
      </c>
      <c r="H53" s="6">
        <f t="shared" si="3"/>
        <v>0</v>
      </c>
      <c r="I53" s="7">
        <f t="shared" si="1"/>
        <v>0</v>
      </c>
    </row>
    <row r="54" spans="1:9" ht="38.450000000000003" customHeight="1" x14ac:dyDescent="0.25">
      <c r="A54" s="15" t="s">
        <v>44</v>
      </c>
      <c r="B54" s="16" t="s">
        <v>9</v>
      </c>
      <c r="C54" s="16" t="s">
        <v>11</v>
      </c>
      <c r="D54" s="16" t="s">
        <v>43</v>
      </c>
      <c r="E54" s="16" t="s">
        <v>45</v>
      </c>
      <c r="F54" s="17"/>
      <c r="G54" s="6">
        <f t="shared" si="3"/>
        <v>1138776</v>
      </c>
      <c r="H54" s="6">
        <f t="shared" si="3"/>
        <v>0</v>
      </c>
      <c r="I54" s="7">
        <f t="shared" si="1"/>
        <v>0</v>
      </c>
    </row>
    <row r="55" spans="1:9" ht="38.450000000000003" customHeight="1" x14ac:dyDescent="0.25">
      <c r="A55" s="15" t="s">
        <v>46</v>
      </c>
      <c r="B55" s="16" t="s">
        <v>9</v>
      </c>
      <c r="C55" s="16" t="s">
        <v>11</v>
      </c>
      <c r="D55" s="16" t="s">
        <v>43</v>
      </c>
      <c r="E55" s="16" t="s">
        <v>47</v>
      </c>
      <c r="F55" s="17"/>
      <c r="G55" s="6">
        <f t="shared" si="3"/>
        <v>1138776</v>
      </c>
      <c r="H55" s="6">
        <f t="shared" si="3"/>
        <v>0</v>
      </c>
      <c r="I55" s="7">
        <f t="shared" si="1"/>
        <v>0</v>
      </c>
    </row>
    <row r="56" spans="1:9" ht="57.75" customHeight="1" x14ac:dyDescent="0.25">
      <c r="A56" s="15" t="s">
        <v>48</v>
      </c>
      <c r="B56" s="16" t="s">
        <v>9</v>
      </c>
      <c r="C56" s="16" t="s">
        <v>11</v>
      </c>
      <c r="D56" s="16" t="s">
        <v>43</v>
      </c>
      <c r="E56" s="16" t="s">
        <v>49</v>
      </c>
      <c r="F56" s="17"/>
      <c r="G56" s="6">
        <f t="shared" si="3"/>
        <v>1138776</v>
      </c>
      <c r="H56" s="6">
        <f t="shared" si="3"/>
        <v>0</v>
      </c>
      <c r="I56" s="7">
        <f t="shared" si="1"/>
        <v>0</v>
      </c>
    </row>
    <row r="57" spans="1:9" ht="38.450000000000003" customHeight="1" x14ac:dyDescent="0.25">
      <c r="A57" s="15" t="s">
        <v>50</v>
      </c>
      <c r="B57" s="16" t="s">
        <v>9</v>
      </c>
      <c r="C57" s="16" t="s">
        <v>11</v>
      </c>
      <c r="D57" s="16" t="s">
        <v>43</v>
      </c>
      <c r="E57" s="16" t="s">
        <v>49</v>
      </c>
      <c r="F57" s="17" t="s">
        <v>51</v>
      </c>
      <c r="G57" s="6">
        <f t="shared" si="3"/>
        <v>1138776</v>
      </c>
      <c r="H57" s="6">
        <f t="shared" si="3"/>
        <v>0</v>
      </c>
      <c r="I57" s="7">
        <f t="shared" si="1"/>
        <v>0</v>
      </c>
    </row>
    <row r="58" spans="1:9" ht="38.450000000000003" customHeight="1" x14ac:dyDescent="0.25">
      <c r="A58" s="15" t="s">
        <v>52</v>
      </c>
      <c r="B58" s="16" t="s">
        <v>9</v>
      </c>
      <c r="C58" s="16" t="s">
        <v>11</v>
      </c>
      <c r="D58" s="16" t="s">
        <v>43</v>
      </c>
      <c r="E58" s="16" t="s">
        <v>49</v>
      </c>
      <c r="F58" s="17" t="s">
        <v>53</v>
      </c>
      <c r="G58" s="6">
        <v>1138776</v>
      </c>
      <c r="H58" s="6">
        <v>0</v>
      </c>
      <c r="I58" s="7">
        <f t="shared" si="1"/>
        <v>0</v>
      </c>
    </row>
    <row r="59" spans="1:9" ht="38.450000000000003" customHeight="1" x14ac:dyDescent="0.25">
      <c r="A59" s="15" t="s">
        <v>54</v>
      </c>
      <c r="B59" s="16" t="s">
        <v>9</v>
      </c>
      <c r="C59" s="16" t="s">
        <v>11</v>
      </c>
      <c r="D59" s="16" t="s">
        <v>55</v>
      </c>
      <c r="E59" s="16"/>
      <c r="F59" s="17"/>
      <c r="G59" s="6">
        <f t="shared" ref="G59:H63" si="4">G60</f>
        <v>150000</v>
      </c>
      <c r="H59" s="6">
        <f t="shared" si="4"/>
        <v>0</v>
      </c>
      <c r="I59" s="7">
        <f t="shared" si="1"/>
        <v>0</v>
      </c>
    </row>
    <row r="60" spans="1:9" ht="38.450000000000003" customHeight="1" x14ac:dyDescent="0.25">
      <c r="A60" s="15" t="s">
        <v>44</v>
      </c>
      <c r="B60" s="16" t="s">
        <v>9</v>
      </c>
      <c r="C60" s="16" t="s">
        <v>11</v>
      </c>
      <c r="D60" s="16" t="s">
        <v>55</v>
      </c>
      <c r="E60" s="16" t="s">
        <v>45</v>
      </c>
      <c r="F60" s="17"/>
      <c r="G60" s="6">
        <f t="shared" si="4"/>
        <v>150000</v>
      </c>
      <c r="H60" s="6">
        <f t="shared" si="4"/>
        <v>0</v>
      </c>
      <c r="I60" s="7">
        <f t="shared" si="1"/>
        <v>0</v>
      </c>
    </row>
    <row r="61" spans="1:9" ht="38.450000000000003" customHeight="1" x14ac:dyDescent="0.25">
      <c r="A61" s="15" t="s">
        <v>54</v>
      </c>
      <c r="B61" s="16" t="s">
        <v>9</v>
      </c>
      <c r="C61" s="16" t="s">
        <v>11</v>
      </c>
      <c r="D61" s="16" t="s">
        <v>55</v>
      </c>
      <c r="E61" s="16" t="s">
        <v>56</v>
      </c>
      <c r="F61" s="17"/>
      <c r="G61" s="6">
        <f t="shared" si="4"/>
        <v>150000</v>
      </c>
      <c r="H61" s="6">
        <f t="shared" si="4"/>
        <v>0</v>
      </c>
      <c r="I61" s="7">
        <f t="shared" si="1"/>
        <v>0</v>
      </c>
    </row>
    <row r="62" spans="1:9" ht="57.75" customHeight="1" x14ac:dyDescent="0.25">
      <c r="A62" s="15" t="s">
        <v>57</v>
      </c>
      <c r="B62" s="16" t="s">
        <v>9</v>
      </c>
      <c r="C62" s="16" t="s">
        <v>11</v>
      </c>
      <c r="D62" s="16" t="s">
        <v>55</v>
      </c>
      <c r="E62" s="16" t="s">
        <v>58</v>
      </c>
      <c r="F62" s="17"/>
      <c r="G62" s="6">
        <f t="shared" si="4"/>
        <v>150000</v>
      </c>
      <c r="H62" s="6">
        <f t="shared" si="4"/>
        <v>0</v>
      </c>
      <c r="I62" s="7">
        <f t="shared" si="1"/>
        <v>0</v>
      </c>
    </row>
    <row r="63" spans="1:9" ht="38.450000000000003" customHeight="1" x14ac:dyDescent="0.25">
      <c r="A63" s="15" t="s">
        <v>50</v>
      </c>
      <c r="B63" s="16" t="s">
        <v>9</v>
      </c>
      <c r="C63" s="16" t="s">
        <v>11</v>
      </c>
      <c r="D63" s="16" t="s">
        <v>55</v>
      </c>
      <c r="E63" s="16" t="s">
        <v>58</v>
      </c>
      <c r="F63" s="17" t="s">
        <v>51</v>
      </c>
      <c r="G63" s="6">
        <f t="shared" si="4"/>
        <v>150000</v>
      </c>
      <c r="H63" s="6">
        <f t="shared" si="4"/>
        <v>0</v>
      </c>
      <c r="I63" s="7">
        <f t="shared" si="1"/>
        <v>0</v>
      </c>
    </row>
    <row r="64" spans="1:9" ht="38.450000000000003" customHeight="1" x14ac:dyDescent="0.25">
      <c r="A64" s="15" t="s">
        <v>59</v>
      </c>
      <c r="B64" s="16" t="s">
        <v>9</v>
      </c>
      <c r="C64" s="16" t="s">
        <v>11</v>
      </c>
      <c r="D64" s="16" t="s">
        <v>55</v>
      </c>
      <c r="E64" s="16" t="s">
        <v>58</v>
      </c>
      <c r="F64" s="17" t="s">
        <v>60</v>
      </c>
      <c r="G64" s="6">
        <v>150000</v>
      </c>
      <c r="H64" s="6">
        <v>0</v>
      </c>
      <c r="I64" s="7">
        <f t="shared" si="1"/>
        <v>0</v>
      </c>
    </row>
    <row r="65" spans="1:9" ht="38.450000000000003" customHeight="1" x14ac:dyDescent="0.25">
      <c r="A65" s="18" t="s">
        <v>61</v>
      </c>
      <c r="B65" s="19" t="s">
        <v>9</v>
      </c>
      <c r="C65" s="19" t="s">
        <v>11</v>
      </c>
      <c r="D65" s="19" t="s">
        <v>62</v>
      </c>
      <c r="E65" s="19"/>
      <c r="F65" s="20"/>
      <c r="G65" s="6">
        <f>G66+G80+G90</f>
        <v>82742958</v>
      </c>
      <c r="H65" s="6">
        <f>H66+H80+H90</f>
        <v>15097603.779999999</v>
      </c>
      <c r="I65" s="8">
        <f t="shared" si="1"/>
        <v>18.246391167209662</v>
      </c>
    </row>
    <row r="66" spans="1:9" ht="115.5" customHeight="1" x14ac:dyDescent="0.25">
      <c r="A66" s="21" t="s">
        <v>600</v>
      </c>
      <c r="B66" s="22" t="s">
        <v>9</v>
      </c>
      <c r="C66" s="22" t="s">
        <v>11</v>
      </c>
      <c r="D66" s="22" t="s">
        <v>62</v>
      </c>
      <c r="E66" s="22" t="s">
        <v>63</v>
      </c>
      <c r="F66" s="23"/>
      <c r="G66" s="6">
        <f>G67</f>
        <v>76962313</v>
      </c>
      <c r="H66" s="6">
        <f>H67</f>
        <v>14323959.439999999</v>
      </c>
      <c r="I66" s="8">
        <f t="shared" si="1"/>
        <v>18.611654044233312</v>
      </c>
    </row>
    <row r="67" spans="1:9" ht="57.75" customHeight="1" x14ac:dyDescent="0.25">
      <c r="A67" s="21" t="s">
        <v>601</v>
      </c>
      <c r="B67" s="22" t="s">
        <v>9</v>
      </c>
      <c r="C67" s="22" t="s">
        <v>11</v>
      </c>
      <c r="D67" s="22" t="s">
        <v>62</v>
      </c>
      <c r="E67" s="22" t="s">
        <v>64</v>
      </c>
      <c r="F67" s="23"/>
      <c r="G67" s="6">
        <f>G68+G75</f>
        <v>76962313</v>
      </c>
      <c r="H67" s="6">
        <f>H68+H75</f>
        <v>14323959.439999999</v>
      </c>
      <c r="I67" s="8">
        <f t="shared" si="1"/>
        <v>18.611654044233312</v>
      </c>
    </row>
    <row r="68" spans="1:9" ht="96.2" customHeight="1" x14ac:dyDescent="0.25">
      <c r="A68" s="21" t="s">
        <v>65</v>
      </c>
      <c r="B68" s="22" t="s">
        <v>9</v>
      </c>
      <c r="C68" s="22" t="s">
        <v>11</v>
      </c>
      <c r="D68" s="22" t="s">
        <v>62</v>
      </c>
      <c r="E68" s="22" t="s">
        <v>66</v>
      </c>
      <c r="F68" s="23"/>
      <c r="G68" s="6">
        <f>G69+G71+G74</f>
        <v>76062313</v>
      </c>
      <c r="H68" s="6">
        <f>H69+H71+H74</f>
        <v>14323959.439999999</v>
      </c>
      <c r="I68" s="8">
        <f t="shared" si="1"/>
        <v>18.831874649933404</v>
      </c>
    </row>
    <row r="69" spans="1:9" ht="134.85" customHeight="1" x14ac:dyDescent="0.25">
      <c r="A69" s="21" t="s">
        <v>20</v>
      </c>
      <c r="B69" s="22" t="s">
        <v>9</v>
      </c>
      <c r="C69" s="22" t="s">
        <v>11</v>
      </c>
      <c r="D69" s="22" t="s">
        <v>62</v>
      </c>
      <c r="E69" s="22" t="s">
        <v>66</v>
      </c>
      <c r="F69" s="23" t="s">
        <v>21</v>
      </c>
      <c r="G69" s="6">
        <f>G70</f>
        <v>60790297</v>
      </c>
      <c r="H69" s="6">
        <f>H70</f>
        <v>12095456.24</v>
      </c>
      <c r="I69" s="8">
        <f t="shared" si="1"/>
        <v>19.897017841515069</v>
      </c>
    </row>
    <row r="70" spans="1:9" ht="38.450000000000003" customHeight="1" x14ac:dyDescent="0.25">
      <c r="A70" s="21" t="s">
        <v>67</v>
      </c>
      <c r="B70" s="22" t="s">
        <v>9</v>
      </c>
      <c r="C70" s="22" t="s">
        <v>11</v>
      </c>
      <c r="D70" s="22" t="s">
        <v>62</v>
      </c>
      <c r="E70" s="22" t="s">
        <v>66</v>
      </c>
      <c r="F70" s="23" t="s">
        <v>68</v>
      </c>
      <c r="G70" s="6">
        <v>60790297</v>
      </c>
      <c r="H70" s="6">
        <v>12095456.24</v>
      </c>
      <c r="I70" s="8">
        <f t="shared" si="1"/>
        <v>19.897017841515069</v>
      </c>
    </row>
    <row r="71" spans="1:9" ht="57.75" customHeight="1" x14ac:dyDescent="0.25">
      <c r="A71" s="21" t="s">
        <v>29</v>
      </c>
      <c r="B71" s="22" t="s">
        <v>9</v>
      </c>
      <c r="C71" s="22" t="s">
        <v>11</v>
      </c>
      <c r="D71" s="22" t="s">
        <v>62</v>
      </c>
      <c r="E71" s="22" t="s">
        <v>66</v>
      </c>
      <c r="F71" s="23" t="s">
        <v>30</v>
      </c>
      <c r="G71" s="6">
        <f>G72</f>
        <v>14024746</v>
      </c>
      <c r="H71" s="6">
        <f>H72</f>
        <v>2073098.2</v>
      </c>
      <c r="I71" s="8">
        <f t="shared" si="1"/>
        <v>14.781716545882542</v>
      </c>
    </row>
    <row r="72" spans="1:9" ht="57.75" customHeight="1" x14ac:dyDescent="0.25">
      <c r="A72" s="21" t="s">
        <v>31</v>
      </c>
      <c r="B72" s="22" t="s">
        <v>9</v>
      </c>
      <c r="C72" s="22" t="s">
        <v>11</v>
      </c>
      <c r="D72" s="22" t="s">
        <v>62</v>
      </c>
      <c r="E72" s="22" t="s">
        <v>66</v>
      </c>
      <c r="F72" s="23" t="s">
        <v>32</v>
      </c>
      <c r="G72" s="6">
        <v>14024746</v>
      </c>
      <c r="H72" s="6">
        <v>2073098.2</v>
      </c>
      <c r="I72" s="8">
        <f t="shared" si="1"/>
        <v>14.781716545882542</v>
      </c>
    </row>
    <row r="73" spans="1:9" ht="38.450000000000003" customHeight="1" x14ac:dyDescent="0.25">
      <c r="A73" s="21" t="s">
        <v>50</v>
      </c>
      <c r="B73" s="22" t="s">
        <v>9</v>
      </c>
      <c r="C73" s="22" t="s">
        <v>11</v>
      </c>
      <c r="D73" s="22" t="s">
        <v>62</v>
      </c>
      <c r="E73" s="22" t="s">
        <v>66</v>
      </c>
      <c r="F73" s="23" t="s">
        <v>51</v>
      </c>
      <c r="G73" s="6">
        <f>G74</f>
        <v>1247270</v>
      </c>
      <c r="H73" s="6">
        <f>H74</f>
        <v>155405</v>
      </c>
      <c r="I73" s="8">
        <f t="shared" si="1"/>
        <v>12.459611792154064</v>
      </c>
    </row>
    <row r="74" spans="1:9" ht="38.450000000000003" customHeight="1" x14ac:dyDescent="0.25">
      <c r="A74" s="21" t="s">
        <v>69</v>
      </c>
      <c r="B74" s="22" t="s">
        <v>9</v>
      </c>
      <c r="C74" s="22" t="s">
        <v>11</v>
      </c>
      <c r="D74" s="22" t="s">
        <v>62</v>
      </c>
      <c r="E74" s="22" t="s">
        <v>66</v>
      </c>
      <c r="F74" s="23" t="s">
        <v>70</v>
      </c>
      <c r="G74" s="6">
        <v>1247270</v>
      </c>
      <c r="H74" s="6">
        <v>155405</v>
      </c>
      <c r="I74" s="8">
        <f t="shared" si="1"/>
        <v>12.459611792154064</v>
      </c>
    </row>
    <row r="75" spans="1:9" ht="192.6" customHeight="1" x14ac:dyDescent="0.25">
      <c r="A75" s="21" t="s">
        <v>33</v>
      </c>
      <c r="B75" s="22" t="s">
        <v>9</v>
      </c>
      <c r="C75" s="22" t="s">
        <v>11</v>
      </c>
      <c r="D75" s="22" t="s">
        <v>62</v>
      </c>
      <c r="E75" s="22" t="s">
        <v>71</v>
      </c>
      <c r="F75" s="23"/>
      <c r="G75" s="6">
        <f>G76+G78</f>
        <v>900000</v>
      </c>
      <c r="H75" s="6">
        <f>H76+H78</f>
        <v>0</v>
      </c>
      <c r="I75" s="7">
        <f t="shared" si="1"/>
        <v>0</v>
      </c>
    </row>
    <row r="76" spans="1:9" ht="134.85" customHeight="1" x14ac:dyDescent="0.25">
      <c r="A76" s="21" t="s">
        <v>20</v>
      </c>
      <c r="B76" s="22" t="s">
        <v>9</v>
      </c>
      <c r="C76" s="22" t="s">
        <v>11</v>
      </c>
      <c r="D76" s="22" t="s">
        <v>62</v>
      </c>
      <c r="E76" s="22" t="s">
        <v>71</v>
      </c>
      <c r="F76" s="23" t="s">
        <v>21</v>
      </c>
      <c r="G76" s="6">
        <f>G77</f>
        <v>900000</v>
      </c>
      <c r="H76" s="6">
        <f>H77</f>
        <v>0</v>
      </c>
      <c r="I76" s="7">
        <f t="shared" si="1"/>
        <v>0</v>
      </c>
    </row>
    <row r="77" spans="1:9" ht="42.75" customHeight="1" x14ac:dyDescent="0.25">
      <c r="A77" s="21" t="s">
        <v>67</v>
      </c>
      <c r="B77" s="22" t="s">
        <v>9</v>
      </c>
      <c r="C77" s="22" t="s">
        <v>11</v>
      </c>
      <c r="D77" s="22" t="s">
        <v>62</v>
      </c>
      <c r="E77" s="22" t="s">
        <v>71</v>
      </c>
      <c r="F77" s="23" t="s">
        <v>68</v>
      </c>
      <c r="G77" s="6">
        <v>900000</v>
      </c>
      <c r="H77" s="6">
        <v>0</v>
      </c>
      <c r="I77" s="7">
        <f t="shared" si="1"/>
        <v>0</v>
      </c>
    </row>
    <row r="78" spans="1:9" ht="57.75" hidden="1" customHeight="1" x14ac:dyDescent="0.25">
      <c r="A78" s="21" t="s">
        <v>29</v>
      </c>
      <c r="B78" s="22" t="s">
        <v>9</v>
      </c>
      <c r="C78" s="22" t="s">
        <v>11</v>
      </c>
      <c r="D78" s="22" t="s">
        <v>62</v>
      </c>
      <c r="E78" s="22" t="s">
        <v>71</v>
      </c>
      <c r="F78" s="23" t="s">
        <v>30</v>
      </c>
      <c r="G78" s="6">
        <v>0</v>
      </c>
      <c r="H78" s="6">
        <f>H79</f>
        <v>0</v>
      </c>
      <c r="I78" s="7" t="e">
        <f t="shared" si="1"/>
        <v>#DIV/0!</v>
      </c>
    </row>
    <row r="79" spans="1:9" ht="57.75" hidden="1" customHeight="1" x14ac:dyDescent="0.25">
      <c r="A79" s="21" t="s">
        <v>31</v>
      </c>
      <c r="B79" s="22" t="s">
        <v>9</v>
      </c>
      <c r="C79" s="22" t="s">
        <v>11</v>
      </c>
      <c r="D79" s="22" t="s">
        <v>62</v>
      </c>
      <c r="E79" s="22" t="s">
        <v>71</v>
      </c>
      <c r="F79" s="23" t="s">
        <v>32</v>
      </c>
      <c r="G79" s="6">
        <v>0</v>
      </c>
      <c r="H79" s="6"/>
      <c r="I79" s="7" t="e">
        <f t="shared" si="1"/>
        <v>#DIV/0!</v>
      </c>
    </row>
    <row r="80" spans="1:9" ht="38.450000000000003" customHeight="1" x14ac:dyDescent="0.25">
      <c r="A80" s="21" t="s">
        <v>44</v>
      </c>
      <c r="B80" s="22" t="s">
        <v>9</v>
      </c>
      <c r="C80" s="22" t="s">
        <v>11</v>
      </c>
      <c r="D80" s="22" t="s">
        <v>62</v>
      </c>
      <c r="E80" s="22" t="s">
        <v>45</v>
      </c>
      <c r="F80" s="23"/>
      <c r="G80" s="6">
        <f>G81+G85</f>
        <v>127470</v>
      </c>
      <c r="H80" s="6">
        <f>H81+H85</f>
        <v>2741.09</v>
      </c>
      <c r="I80" s="8">
        <f t="shared" ref="I80:I143" si="5">H80/G80*100</f>
        <v>2.1503804816819643</v>
      </c>
    </row>
    <row r="81" spans="1:9" ht="115.5" customHeight="1" x14ac:dyDescent="0.25">
      <c r="A81" s="21" t="s">
        <v>72</v>
      </c>
      <c r="B81" s="22" t="s">
        <v>9</v>
      </c>
      <c r="C81" s="22" t="s">
        <v>11</v>
      </c>
      <c r="D81" s="22" t="s">
        <v>62</v>
      </c>
      <c r="E81" s="22" t="s">
        <v>73</v>
      </c>
      <c r="F81" s="23"/>
      <c r="G81" s="6">
        <f t="shared" ref="G81:H83" si="6">G82</f>
        <v>107770</v>
      </c>
      <c r="H81" s="6">
        <f t="shared" si="6"/>
        <v>2741.09</v>
      </c>
      <c r="I81" s="8">
        <f t="shared" si="5"/>
        <v>2.5434629303145591</v>
      </c>
    </row>
    <row r="82" spans="1:9" ht="57.75" customHeight="1" x14ac:dyDescent="0.25">
      <c r="A82" s="21" t="s">
        <v>74</v>
      </c>
      <c r="B82" s="22" t="s">
        <v>9</v>
      </c>
      <c r="C82" s="22" t="s">
        <v>11</v>
      </c>
      <c r="D82" s="22" t="s">
        <v>62</v>
      </c>
      <c r="E82" s="22" t="s">
        <v>75</v>
      </c>
      <c r="F82" s="23"/>
      <c r="G82" s="6">
        <f t="shared" si="6"/>
        <v>107770</v>
      </c>
      <c r="H82" s="6">
        <f t="shared" si="6"/>
        <v>2741.09</v>
      </c>
      <c r="I82" s="8">
        <f t="shared" si="5"/>
        <v>2.5434629303145591</v>
      </c>
    </row>
    <row r="83" spans="1:9" ht="57.75" customHeight="1" x14ac:dyDescent="0.25">
      <c r="A83" s="21" t="s">
        <v>29</v>
      </c>
      <c r="B83" s="22" t="s">
        <v>9</v>
      </c>
      <c r="C83" s="22" t="s">
        <v>11</v>
      </c>
      <c r="D83" s="22" t="s">
        <v>62</v>
      </c>
      <c r="E83" s="22" t="s">
        <v>75</v>
      </c>
      <c r="F83" s="23" t="s">
        <v>30</v>
      </c>
      <c r="G83" s="6">
        <f t="shared" si="6"/>
        <v>107770</v>
      </c>
      <c r="H83" s="6">
        <f t="shared" si="6"/>
        <v>2741.09</v>
      </c>
      <c r="I83" s="8">
        <f t="shared" si="5"/>
        <v>2.5434629303145591</v>
      </c>
    </row>
    <row r="84" spans="1:9" ht="57.75" customHeight="1" x14ac:dyDescent="0.25">
      <c r="A84" s="21" t="s">
        <v>31</v>
      </c>
      <c r="B84" s="22" t="s">
        <v>9</v>
      </c>
      <c r="C84" s="22" t="s">
        <v>11</v>
      </c>
      <c r="D84" s="22" t="s">
        <v>62</v>
      </c>
      <c r="E84" s="22" t="s">
        <v>75</v>
      </c>
      <c r="F84" s="23" t="s">
        <v>32</v>
      </c>
      <c r="G84" s="6">
        <v>107770</v>
      </c>
      <c r="H84" s="6">
        <v>2741.09</v>
      </c>
      <c r="I84" s="8">
        <f t="shared" si="5"/>
        <v>2.5434629303145591</v>
      </c>
    </row>
    <row r="85" spans="1:9" ht="57.75" customHeight="1" x14ac:dyDescent="0.25">
      <c r="A85" s="21" t="s">
        <v>76</v>
      </c>
      <c r="B85" s="22" t="s">
        <v>9</v>
      </c>
      <c r="C85" s="22" t="s">
        <v>11</v>
      </c>
      <c r="D85" s="22" t="s">
        <v>62</v>
      </c>
      <c r="E85" s="22" t="s">
        <v>77</v>
      </c>
      <c r="F85" s="23"/>
      <c r="G85" s="6">
        <f t="shared" ref="G85:H88" si="7">G86</f>
        <v>19700</v>
      </c>
      <c r="H85" s="6">
        <f t="shared" si="7"/>
        <v>0</v>
      </c>
      <c r="I85" s="7">
        <f t="shared" si="5"/>
        <v>0</v>
      </c>
    </row>
    <row r="86" spans="1:9" ht="96.2" customHeight="1" x14ac:dyDescent="0.25">
      <c r="A86" s="21" t="s">
        <v>78</v>
      </c>
      <c r="B86" s="22" t="s">
        <v>9</v>
      </c>
      <c r="C86" s="22" t="s">
        <v>11</v>
      </c>
      <c r="D86" s="22" t="s">
        <v>62</v>
      </c>
      <c r="E86" s="22" t="s">
        <v>79</v>
      </c>
      <c r="F86" s="23"/>
      <c r="G86" s="6">
        <f t="shared" si="7"/>
        <v>19700</v>
      </c>
      <c r="H86" s="6">
        <f t="shared" si="7"/>
        <v>0</v>
      </c>
      <c r="I86" s="7">
        <f t="shared" si="5"/>
        <v>0</v>
      </c>
    </row>
    <row r="87" spans="1:9" ht="77.099999999999994" customHeight="1" x14ac:dyDescent="0.25">
      <c r="A87" s="21" t="s">
        <v>80</v>
      </c>
      <c r="B87" s="22" t="s">
        <v>9</v>
      </c>
      <c r="C87" s="22" t="s">
        <v>11</v>
      </c>
      <c r="D87" s="22" t="s">
        <v>62</v>
      </c>
      <c r="E87" s="22" t="s">
        <v>81</v>
      </c>
      <c r="F87" s="23"/>
      <c r="G87" s="6">
        <f t="shared" si="7"/>
        <v>19700</v>
      </c>
      <c r="H87" s="6">
        <f t="shared" si="7"/>
        <v>0</v>
      </c>
      <c r="I87" s="7">
        <f t="shared" si="5"/>
        <v>0</v>
      </c>
    </row>
    <row r="88" spans="1:9" ht="57.75" customHeight="1" x14ac:dyDescent="0.25">
      <c r="A88" s="21" t="s">
        <v>29</v>
      </c>
      <c r="B88" s="22" t="s">
        <v>9</v>
      </c>
      <c r="C88" s="22" t="s">
        <v>11</v>
      </c>
      <c r="D88" s="22" t="s">
        <v>62</v>
      </c>
      <c r="E88" s="22" t="s">
        <v>81</v>
      </c>
      <c r="F88" s="23" t="s">
        <v>30</v>
      </c>
      <c r="G88" s="6">
        <f t="shared" si="7"/>
        <v>19700</v>
      </c>
      <c r="H88" s="6">
        <f t="shared" si="7"/>
        <v>0</v>
      </c>
      <c r="I88" s="7">
        <f t="shared" si="5"/>
        <v>0</v>
      </c>
    </row>
    <row r="89" spans="1:9" ht="57.75" customHeight="1" x14ac:dyDescent="0.25">
      <c r="A89" s="21" t="s">
        <v>31</v>
      </c>
      <c r="B89" s="22" t="s">
        <v>9</v>
      </c>
      <c r="C89" s="22" t="s">
        <v>11</v>
      </c>
      <c r="D89" s="22" t="s">
        <v>62</v>
      </c>
      <c r="E89" s="22" t="s">
        <v>81</v>
      </c>
      <c r="F89" s="23" t="s">
        <v>32</v>
      </c>
      <c r="G89" s="6">
        <v>19700</v>
      </c>
      <c r="H89" s="6">
        <v>0</v>
      </c>
      <c r="I89" s="7">
        <f t="shared" si="5"/>
        <v>0</v>
      </c>
    </row>
    <row r="90" spans="1:9" ht="57.75" customHeight="1" x14ac:dyDescent="0.25">
      <c r="A90" s="21" t="s">
        <v>14</v>
      </c>
      <c r="B90" s="22" t="s">
        <v>9</v>
      </c>
      <c r="C90" s="22" t="s">
        <v>11</v>
      </c>
      <c r="D90" s="22" t="s">
        <v>62</v>
      </c>
      <c r="E90" s="22" t="s">
        <v>15</v>
      </c>
      <c r="F90" s="23"/>
      <c r="G90" s="6">
        <f>G91</f>
        <v>5653175</v>
      </c>
      <c r="H90" s="6">
        <f>H91</f>
        <v>770903.25</v>
      </c>
      <c r="I90" s="8">
        <f t="shared" si="5"/>
        <v>13.636642240864646</v>
      </c>
    </row>
    <row r="91" spans="1:9" ht="96.2" customHeight="1" x14ac:dyDescent="0.25">
      <c r="A91" s="21" t="s">
        <v>82</v>
      </c>
      <c r="B91" s="22" t="s">
        <v>9</v>
      </c>
      <c r="C91" s="22" t="s">
        <v>11</v>
      </c>
      <c r="D91" s="22" t="s">
        <v>62</v>
      </c>
      <c r="E91" s="22" t="s">
        <v>83</v>
      </c>
      <c r="F91" s="23"/>
      <c r="G91" s="6">
        <f>G92</f>
        <v>5653175</v>
      </c>
      <c r="H91" s="6">
        <f>H92</f>
        <v>770903.25</v>
      </c>
      <c r="I91" s="8">
        <f t="shared" si="5"/>
        <v>13.636642240864646</v>
      </c>
    </row>
    <row r="92" spans="1:9" ht="134.85" customHeight="1" x14ac:dyDescent="0.25">
      <c r="A92" s="21" t="s">
        <v>84</v>
      </c>
      <c r="B92" s="22" t="s">
        <v>9</v>
      </c>
      <c r="C92" s="22" t="s">
        <v>11</v>
      </c>
      <c r="D92" s="22" t="s">
        <v>62</v>
      </c>
      <c r="E92" s="22" t="s">
        <v>85</v>
      </c>
      <c r="F92" s="23"/>
      <c r="G92" s="6">
        <f>G93+G96</f>
        <v>5653175</v>
      </c>
      <c r="H92" s="6">
        <f>H93+H96</f>
        <v>770903.25</v>
      </c>
      <c r="I92" s="8">
        <f t="shared" si="5"/>
        <v>13.636642240864646</v>
      </c>
    </row>
    <row r="93" spans="1:9" ht="231" customHeight="1" x14ac:dyDescent="0.25">
      <c r="A93" s="21" t="s">
        <v>602</v>
      </c>
      <c r="B93" s="22" t="s">
        <v>9</v>
      </c>
      <c r="C93" s="22" t="s">
        <v>11</v>
      </c>
      <c r="D93" s="22" t="s">
        <v>62</v>
      </c>
      <c r="E93" s="22" t="s">
        <v>86</v>
      </c>
      <c r="F93" s="23"/>
      <c r="G93" s="6">
        <f>G94</f>
        <v>3543175</v>
      </c>
      <c r="H93" s="6">
        <f>H94</f>
        <v>629099.31999999995</v>
      </c>
      <c r="I93" s="8">
        <f t="shared" si="5"/>
        <v>17.755242684880084</v>
      </c>
    </row>
    <row r="94" spans="1:9" ht="134.85" customHeight="1" x14ac:dyDescent="0.25">
      <c r="A94" s="21" t="s">
        <v>20</v>
      </c>
      <c r="B94" s="22" t="s">
        <v>9</v>
      </c>
      <c r="C94" s="22" t="s">
        <v>11</v>
      </c>
      <c r="D94" s="22" t="s">
        <v>62</v>
      </c>
      <c r="E94" s="22" t="s">
        <v>86</v>
      </c>
      <c r="F94" s="23" t="s">
        <v>21</v>
      </c>
      <c r="G94" s="6">
        <f>G95</f>
        <v>3543175</v>
      </c>
      <c r="H94" s="6">
        <f>H95</f>
        <v>629099.31999999995</v>
      </c>
      <c r="I94" s="8">
        <f t="shared" si="5"/>
        <v>17.755242684880084</v>
      </c>
    </row>
    <row r="95" spans="1:9" ht="57.75" customHeight="1" x14ac:dyDescent="0.25">
      <c r="A95" s="21" t="s">
        <v>22</v>
      </c>
      <c r="B95" s="22" t="s">
        <v>9</v>
      </c>
      <c r="C95" s="22" t="s">
        <v>11</v>
      </c>
      <c r="D95" s="22" t="s">
        <v>62</v>
      </c>
      <c r="E95" s="22" t="s">
        <v>86</v>
      </c>
      <c r="F95" s="23" t="s">
        <v>23</v>
      </c>
      <c r="G95" s="6">
        <v>3543175</v>
      </c>
      <c r="H95" s="6">
        <v>629099.31999999995</v>
      </c>
      <c r="I95" s="8">
        <f t="shared" si="5"/>
        <v>17.755242684880084</v>
      </c>
    </row>
    <row r="96" spans="1:9" ht="115.5" customHeight="1" x14ac:dyDescent="0.25">
      <c r="A96" s="21" t="s">
        <v>87</v>
      </c>
      <c r="B96" s="22" t="s">
        <v>9</v>
      </c>
      <c r="C96" s="22" t="s">
        <v>11</v>
      </c>
      <c r="D96" s="22" t="s">
        <v>62</v>
      </c>
      <c r="E96" s="22" t="s">
        <v>88</v>
      </c>
      <c r="F96" s="23"/>
      <c r="G96" s="6">
        <f>G97+G99</f>
        <v>2110000</v>
      </c>
      <c r="H96" s="6">
        <f>H97+H99</f>
        <v>141803.93</v>
      </c>
      <c r="I96" s="8">
        <f t="shared" si="5"/>
        <v>6.7205654028436017</v>
      </c>
    </row>
    <row r="97" spans="1:9" ht="134.85" customHeight="1" x14ac:dyDescent="0.25">
      <c r="A97" s="21" t="s">
        <v>20</v>
      </c>
      <c r="B97" s="22" t="s">
        <v>9</v>
      </c>
      <c r="C97" s="22" t="s">
        <v>11</v>
      </c>
      <c r="D97" s="22" t="s">
        <v>62</v>
      </c>
      <c r="E97" s="22" t="s">
        <v>88</v>
      </c>
      <c r="F97" s="23" t="s">
        <v>21</v>
      </c>
      <c r="G97" s="6">
        <f>G98</f>
        <v>1918200</v>
      </c>
      <c r="H97" s="6">
        <f>H98</f>
        <v>119979.81</v>
      </c>
      <c r="I97" s="8">
        <f t="shared" si="5"/>
        <v>6.2548123240538001</v>
      </c>
    </row>
    <row r="98" spans="1:9" ht="57.75" customHeight="1" x14ac:dyDescent="0.25">
      <c r="A98" s="21" t="s">
        <v>22</v>
      </c>
      <c r="B98" s="22" t="s">
        <v>9</v>
      </c>
      <c r="C98" s="22" t="s">
        <v>11</v>
      </c>
      <c r="D98" s="22" t="s">
        <v>62</v>
      </c>
      <c r="E98" s="22" t="s">
        <v>88</v>
      </c>
      <c r="F98" s="23" t="s">
        <v>23</v>
      </c>
      <c r="G98" s="6">
        <v>1918200</v>
      </c>
      <c r="H98" s="6">
        <v>119979.81</v>
      </c>
      <c r="I98" s="8">
        <f t="shared" si="5"/>
        <v>6.2548123240538001</v>
      </c>
    </row>
    <row r="99" spans="1:9" ht="57.75" customHeight="1" x14ac:dyDescent="0.25">
      <c r="A99" s="21" t="s">
        <v>29</v>
      </c>
      <c r="B99" s="22" t="s">
        <v>9</v>
      </c>
      <c r="C99" s="22" t="s">
        <v>11</v>
      </c>
      <c r="D99" s="22" t="s">
        <v>62</v>
      </c>
      <c r="E99" s="22" t="s">
        <v>88</v>
      </c>
      <c r="F99" s="23" t="s">
        <v>30</v>
      </c>
      <c r="G99" s="6">
        <f>G100</f>
        <v>191800</v>
      </c>
      <c r="H99" s="6">
        <f>H100</f>
        <v>21824.12</v>
      </c>
      <c r="I99" s="8">
        <f t="shared" si="5"/>
        <v>11.378581856100103</v>
      </c>
    </row>
    <row r="100" spans="1:9" ht="57.75" customHeight="1" x14ac:dyDescent="0.25">
      <c r="A100" s="21" t="s">
        <v>31</v>
      </c>
      <c r="B100" s="22" t="s">
        <v>9</v>
      </c>
      <c r="C100" s="22" t="s">
        <v>11</v>
      </c>
      <c r="D100" s="22" t="s">
        <v>62</v>
      </c>
      <c r="E100" s="22" t="s">
        <v>88</v>
      </c>
      <c r="F100" s="23" t="s">
        <v>32</v>
      </c>
      <c r="G100" s="6">
        <v>191800</v>
      </c>
      <c r="H100" s="6">
        <v>21824.12</v>
      </c>
      <c r="I100" s="8">
        <f t="shared" si="5"/>
        <v>11.378581856100103</v>
      </c>
    </row>
    <row r="101" spans="1:9" ht="57.75" customHeight="1" x14ac:dyDescent="0.25">
      <c r="A101" s="21" t="s">
        <v>89</v>
      </c>
      <c r="B101" s="22" t="s">
        <v>9</v>
      </c>
      <c r="C101" s="22" t="s">
        <v>90</v>
      </c>
      <c r="D101" s="22"/>
      <c r="E101" s="22"/>
      <c r="F101" s="23"/>
      <c r="G101" s="6">
        <f>G102+G130</f>
        <v>13603961.76</v>
      </c>
      <c r="H101" s="6">
        <f>H102+H130</f>
        <v>1786988.5</v>
      </c>
      <c r="I101" s="7">
        <f t="shared" si="5"/>
        <v>13.135794789237925</v>
      </c>
    </row>
    <row r="102" spans="1:9" ht="77.099999999999994" customHeight="1" x14ac:dyDescent="0.25">
      <c r="A102" s="21" t="s">
        <v>91</v>
      </c>
      <c r="B102" s="22" t="s">
        <v>9</v>
      </c>
      <c r="C102" s="22" t="s">
        <v>90</v>
      </c>
      <c r="D102" s="22" t="s">
        <v>92</v>
      </c>
      <c r="E102" s="22"/>
      <c r="F102" s="23"/>
      <c r="G102" s="6">
        <f>G103</f>
        <v>13113700.73</v>
      </c>
      <c r="H102" s="6">
        <f>H103</f>
        <v>1745738.5</v>
      </c>
      <c r="I102" s="7">
        <f t="shared" si="5"/>
        <v>13.312325299648652</v>
      </c>
    </row>
    <row r="103" spans="1:9" ht="134.85" customHeight="1" x14ac:dyDescent="0.25">
      <c r="A103" s="21" t="s">
        <v>603</v>
      </c>
      <c r="B103" s="22" t="s">
        <v>9</v>
      </c>
      <c r="C103" s="22" t="s">
        <v>90</v>
      </c>
      <c r="D103" s="22" t="s">
        <v>92</v>
      </c>
      <c r="E103" s="22" t="s">
        <v>93</v>
      </c>
      <c r="F103" s="23"/>
      <c r="G103" s="6">
        <f>G104+G108+G112+G123</f>
        <v>13113700.73</v>
      </c>
      <c r="H103" s="6">
        <f>H104+H108+H112+H123</f>
        <v>1745738.5</v>
      </c>
      <c r="I103" s="7">
        <f t="shared" si="5"/>
        <v>13.312325299648652</v>
      </c>
    </row>
    <row r="104" spans="1:9" ht="77.099999999999994" customHeight="1" x14ac:dyDescent="0.25">
      <c r="A104" s="21" t="s">
        <v>604</v>
      </c>
      <c r="B104" s="22" t="s">
        <v>9</v>
      </c>
      <c r="C104" s="22" t="s">
        <v>90</v>
      </c>
      <c r="D104" s="22" t="s">
        <v>92</v>
      </c>
      <c r="E104" s="22" t="s">
        <v>94</v>
      </c>
      <c r="F104" s="23"/>
      <c r="G104" s="6">
        <f t="shared" ref="G104:H106" si="8">G105</f>
        <v>600000</v>
      </c>
      <c r="H104" s="6">
        <f t="shared" si="8"/>
        <v>0</v>
      </c>
      <c r="I104" s="7">
        <f t="shared" si="5"/>
        <v>0</v>
      </c>
    </row>
    <row r="105" spans="1:9" ht="96.2" customHeight="1" x14ac:dyDescent="0.25">
      <c r="A105" s="21" t="s">
        <v>95</v>
      </c>
      <c r="B105" s="22" t="s">
        <v>9</v>
      </c>
      <c r="C105" s="22" t="s">
        <v>90</v>
      </c>
      <c r="D105" s="22" t="s">
        <v>92</v>
      </c>
      <c r="E105" s="22" t="s">
        <v>96</v>
      </c>
      <c r="F105" s="23"/>
      <c r="G105" s="6">
        <f t="shared" si="8"/>
        <v>600000</v>
      </c>
      <c r="H105" s="6">
        <f t="shared" si="8"/>
        <v>0</v>
      </c>
      <c r="I105" s="7">
        <f t="shared" si="5"/>
        <v>0</v>
      </c>
    </row>
    <row r="106" spans="1:9" ht="57.75" customHeight="1" x14ac:dyDescent="0.25">
      <c r="A106" s="21" t="s">
        <v>29</v>
      </c>
      <c r="B106" s="22" t="s">
        <v>9</v>
      </c>
      <c r="C106" s="22" t="s">
        <v>90</v>
      </c>
      <c r="D106" s="22" t="s">
        <v>92</v>
      </c>
      <c r="E106" s="22" t="s">
        <v>96</v>
      </c>
      <c r="F106" s="23" t="s">
        <v>30</v>
      </c>
      <c r="G106" s="6">
        <f t="shared" si="8"/>
        <v>600000</v>
      </c>
      <c r="H106" s="6">
        <f t="shared" si="8"/>
        <v>0</v>
      </c>
      <c r="I106" s="7">
        <f t="shared" si="5"/>
        <v>0</v>
      </c>
    </row>
    <row r="107" spans="1:9" ht="57.75" customHeight="1" x14ac:dyDescent="0.25">
      <c r="A107" s="21" t="s">
        <v>31</v>
      </c>
      <c r="B107" s="22" t="s">
        <v>9</v>
      </c>
      <c r="C107" s="22" t="s">
        <v>90</v>
      </c>
      <c r="D107" s="22" t="s">
        <v>92</v>
      </c>
      <c r="E107" s="22" t="s">
        <v>96</v>
      </c>
      <c r="F107" s="23" t="s">
        <v>32</v>
      </c>
      <c r="G107" s="6">
        <v>600000</v>
      </c>
      <c r="H107" s="6">
        <v>0</v>
      </c>
      <c r="I107" s="7">
        <f t="shared" si="5"/>
        <v>0</v>
      </c>
    </row>
    <row r="108" spans="1:9" ht="38.450000000000003" customHeight="1" x14ac:dyDescent="0.25">
      <c r="A108" s="21" t="s">
        <v>605</v>
      </c>
      <c r="B108" s="22" t="s">
        <v>9</v>
      </c>
      <c r="C108" s="22" t="s">
        <v>90</v>
      </c>
      <c r="D108" s="22" t="s">
        <v>92</v>
      </c>
      <c r="E108" s="22" t="s">
        <v>97</v>
      </c>
      <c r="F108" s="23"/>
      <c r="G108" s="6">
        <f t="shared" ref="G108:H110" si="9">G109</f>
        <v>400000</v>
      </c>
      <c r="H108" s="6">
        <f t="shared" si="9"/>
        <v>0</v>
      </c>
      <c r="I108" s="7">
        <f t="shared" si="5"/>
        <v>0</v>
      </c>
    </row>
    <row r="109" spans="1:9" ht="57.75" customHeight="1" x14ac:dyDescent="0.25">
      <c r="A109" s="21" t="s">
        <v>98</v>
      </c>
      <c r="B109" s="22" t="s">
        <v>9</v>
      </c>
      <c r="C109" s="22" t="s">
        <v>90</v>
      </c>
      <c r="D109" s="22" t="s">
        <v>92</v>
      </c>
      <c r="E109" s="22" t="s">
        <v>99</v>
      </c>
      <c r="F109" s="23"/>
      <c r="G109" s="6">
        <f t="shared" si="9"/>
        <v>400000</v>
      </c>
      <c r="H109" s="6">
        <f t="shared" si="9"/>
        <v>0</v>
      </c>
      <c r="I109" s="7">
        <f t="shared" si="5"/>
        <v>0</v>
      </c>
    </row>
    <row r="110" spans="1:9" ht="57.75" customHeight="1" x14ac:dyDescent="0.25">
      <c r="A110" s="21" t="s">
        <v>29</v>
      </c>
      <c r="B110" s="22" t="s">
        <v>9</v>
      </c>
      <c r="C110" s="22" t="s">
        <v>90</v>
      </c>
      <c r="D110" s="22" t="s">
        <v>92</v>
      </c>
      <c r="E110" s="22" t="s">
        <v>99</v>
      </c>
      <c r="F110" s="23" t="s">
        <v>30</v>
      </c>
      <c r="G110" s="6">
        <f t="shared" si="9"/>
        <v>400000</v>
      </c>
      <c r="H110" s="6">
        <f t="shared" si="9"/>
        <v>0</v>
      </c>
      <c r="I110" s="7">
        <f t="shared" si="5"/>
        <v>0</v>
      </c>
    </row>
    <row r="111" spans="1:9" ht="57.75" customHeight="1" x14ac:dyDescent="0.25">
      <c r="A111" s="21" t="s">
        <v>31</v>
      </c>
      <c r="B111" s="22" t="s">
        <v>9</v>
      </c>
      <c r="C111" s="22" t="s">
        <v>90</v>
      </c>
      <c r="D111" s="22" t="s">
        <v>92</v>
      </c>
      <c r="E111" s="22" t="s">
        <v>99</v>
      </c>
      <c r="F111" s="23" t="s">
        <v>32</v>
      </c>
      <c r="G111" s="6">
        <v>400000</v>
      </c>
      <c r="H111" s="6">
        <v>0</v>
      </c>
      <c r="I111" s="7">
        <f t="shared" si="5"/>
        <v>0</v>
      </c>
    </row>
    <row r="112" spans="1:9" ht="96.2" customHeight="1" x14ac:dyDescent="0.25">
      <c r="A112" s="21" t="s">
        <v>606</v>
      </c>
      <c r="B112" s="22" t="s">
        <v>9</v>
      </c>
      <c r="C112" s="22" t="s">
        <v>90</v>
      </c>
      <c r="D112" s="22" t="s">
        <v>92</v>
      </c>
      <c r="E112" s="22" t="s">
        <v>100</v>
      </c>
      <c r="F112" s="23"/>
      <c r="G112" s="6">
        <f>G113+G118</f>
        <v>7556135</v>
      </c>
      <c r="H112" s="6">
        <f>H113+H118</f>
        <v>1745738.5</v>
      </c>
      <c r="I112" s="8">
        <f t="shared" si="5"/>
        <v>23.103590658451708</v>
      </c>
    </row>
    <row r="113" spans="1:9" ht="211.7" customHeight="1" x14ac:dyDescent="0.25">
      <c r="A113" s="21" t="s">
        <v>607</v>
      </c>
      <c r="B113" s="22" t="s">
        <v>9</v>
      </c>
      <c r="C113" s="22" t="s">
        <v>90</v>
      </c>
      <c r="D113" s="22" t="s">
        <v>92</v>
      </c>
      <c r="E113" s="22" t="s">
        <v>101</v>
      </c>
      <c r="F113" s="23"/>
      <c r="G113" s="6">
        <f>G114+G116</f>
        <v>7406135</v>
      </c>
      <c r="H113" s="6">
        <f>H114+H116</f>
        <v>1745738.5</v>
      </c>
      <c r="I113" s="8">
        <f t="shared" si="5"/>
        <v>23.571518747632876</v>
      </c>
    </row>
    <row r="114" spans="1:9" ht="134.85" customHeight="1" x14ac:dyDescent="0.25">
      <c r="A114" s="21" t="s">
        <v>20</v>
      </c>
      <c r="B114" s="22" t="s">
        <v>9</v>
      </c>
      <c r="C114" s="22" t="s">
        <v>90</v>
      </c>
      <c r="D114" s="22" t="s">
        <v>92</v>
      </c>
      <c r="E114" s="22" t="s">
        <v>101</v>
      </c>
      <c r="F114" s="23" t="s">
        <v>21</v>
      </c>
      <c r="G114" s="6">
        <f>G115</f>
        <v>7161508</v>
      </c>
      <c r="H114" s="6">
        <f>H115</f>
        <v>1719771.58</v>
      </c>
      <c r="I114" s="8">
        <f t="shared" si="5"/>
        <v>24.014098427314469</v>
      </c>
    </row>
    <row r="115" spans="1:9" ht="57.75" customHeight="1" x14ac:dyDescent="0.25">
      <c r="A115" s="21" t="s">
        <v>22</v>
      </c>
      <c r="B115" s="22" t="s">
        <v>9</v>
      </c>
      <c r="C115" s="22" t="s">
        <v>90</v>
      </c>
      <c r="D115" s="22" t="s">
        <v>92</v>
      </c>
      <c r="E115" s="22" t="s">
        <v>101</v>
      </c>
      <c r="F115" s="23" t="s">
        <v>23</v>
      </c>
      <c r="G115" s="6">
        <v>7161508</v>
      </c>
      <c r="H115" s="6">
        <v>1719771.58</v>
      </c>
      <c r="I115" s="8">
        <f t="shared" si="5"/>
        <v>24.014098427314469</v>
      </c>
    </row>
    <row r="116" spans="1:9" ht="57.75" customHeight="1" x14ac:dyDescent="0.25">
      <c r="A116" s="21" t="s">
        <v>29</v>
      </c>
      <c r="B116" s="22" t="s">
        <v>9</v>
      </c>
      <c r="C116" s="22" t="s">
        <v>90</v>
      </c>
      <c r="D116" s="22" t="s">
        <v>92</v>
      </c>
      <c r="E116" s="22" t="s">
        <v>101</v>
      </c>
      <c r="F116" s="23" t="s">
        <v>30</v>
      </c>
      <c r="G116" s="6">
        <f>G117</f>
        <v>244627</v>
      </c>
      <c r="H116" s="6">
        <f>H117</f>
        <v>25966.92</v>
      </c>
      <c r="I116" s="8">
        <f t="shared" si="5"/>
        <v>10.614903506154267</v>
      </c>
    </row>
    <row r="117" spans="1:9" ht="57.75" customHeight="1" x14ac:dyDescent="0.25">
      <c r="A117" s="21" t="s">
        <v>31</v>
      </c>
      <c r="B117" s="22" t="s">
        <v>9</v>
      </c>
      <c r="C117" s="22" t="s">
        <v>90</v>
      </c>
      <c r="D117" s="22" t="s">
        <v>92</v>
      </c>
      <c r="E117" s="22" t="s">
        <v>101</v>
      </c>
      <c r="F117" s="23" t="s">
        <v>32</v>
      </c>
      <c r="G117" s="6">
        <v>244627</v>
      </c>
      <c r="H117" s="6">
        <v>25966.92</v>
      </c>
      <c r="I117" s="8">
        <f t="shared" si="5"/>
        <v>10.614903506154267</v>
      </c>
    </row>
    <row r="118" spans="1:9" ht="192.6" customHeight="1" x14ac:dyDescent="0.25">
      <c r="A118" s="21" t="s">
        <v>33</v>
      </c>
      <c r="B118" s="22" t="s">
        <v>9</v>
      </c>
      <c r="C118" s="22" t="s">
        <v>90</v>
      </c>
      <c r="D118" s="22" t="s">
        <v>92</v>
      </c>
      <c r="E118" s="22" t="s">
        <v>102</v>
      </c>
      <c r="F118" s="23"/>
      <c r="G118" s="6">
        <f>G119+G121</f>
        <v>150000</v>
      </c>
      <c r="H118" s="6">
        <f>H119+H121</f>
        <v>0</v>
      </c>
      <c r="I118" s="8">
        <f t="shared" si="5"/>
        <v>0</v>
      </c>
    </row>
    <row r="119" spans="1:9" ht="134.85" customHeight="1" x14ac:dyDescent="0.25">
      <c r="A119" s="21" t="s">
        <v>20</v>
      </c>
      <c r="B119" s="22" t="s">
        <v>9</v>
      </c>
      <c r="C119" s="22" t="s">
        <v>90</v>
      </c>
      <c r="D119" s="22" t="s">
        <v>92</v>
      </c>
      <c r="E119" s="22" t="s">
        <v>102</v>
      </c>
      <c r="F119" s="23" t="s">
        <v>21</v>
      </c>
      <c r="G119" s="6">
        <f>G120</f>
        <v>150000</v>
      </c>
      <c r="H119" s="6">
        <f>H120</f>
        <v>0</v>
      </c>
      <c r="I119" s="7">
        <f t="shared" si="5"/>
        <v>0</v>
      </c>
    </row>
    <row r="120" spans="1:9" ht="57.75" customHeight="1" x14ac:dyDescent="0.25">
      <c r="A120" s="21" t="s">
        <v>22</v>
      </c>
      <c r="B120" s="22" t="s">
        <v>9</v>
      </c>
      <c r="C120" s="22" t="s">
        <v>90</v>
      </c>
      <c r="D120" s="22" t="s">
        <v>92</v>
      </c>
      <c r="E120" s="22" t="s">
        <v>102</v>
      </c>
      <c r="F120" s="23" t="s">
        <v>23</v>
      </c>
      <c r="G120" s="6">
        <v>150000</v>
      </c>
      <c r="H120" s="6">
        <v>0</v>
      </c>
      <c r="I120" s="7">
        <f t="shared" si="5"/>
        <v>0</v>
      </c>
    </row>
    <row r="121" spans="1:9" ht="57.75" hidden="1" customHeight="1" x14ac:dyDescent="0.25">
      <c r="A121" s="21" t="s">
        <v>29</v>
      </c>
      <c r="B121" s="22" t="s">
        <v>9</v>
      </c>
      <c r="C121" s="22" t="s">
        <v>90</v>
      </c>
      <c r="D121" s="22" t="s">
        <v>92</v>
      </c>
      <c r="E121" s="22" t="s">
        <v>102</v>
      </c>
      <c r="F121" s="23" t="s">
        <v>30</v>
      </c>
      <c r="G121" s="6">
        <f>G122</f>
        <v>0</v>
      </c>
      <c r="H121" s="6">
        <f>H122</f>
        <v>0</v>
      </c>
      <c r="I121" s="7" t="e">
        <f t="shared" si="5"/>
        <v>#DIV/0!</v>
      </c>
    </row>
    <row r="122" spans="1:9" ht="57.75" hidden="1" customHeight="1" x14ac:dyDescent="0.25">
      <c r="A122" s="21" t="s">
        <v>31</v>
      </c>
      <c r="B122" s="22" t="s">
        <v>9</v>
      </c>
      <c r="C122" s="22" t="s">
        <v>90</v>
      </c>
      <c r="D122" s="22" t="s">
        <v>92</v>
      </c>
      <c r="E122" s="22" t="s">
        <v>102</v>
      </c>
      <c r="F122" s="23" t="s">
        <v>32</v>
      </c>
      <c r="G122" s="6">
        <v>0</v>
      </c>
      <c r="H122" s="6"/>
      <c r="I122" s="7" t="e">
        <f t="shared" si="5"/>
        <v>#DIV/0!</v>
      </c>
    </row>
    <row r="123" spans="1:9" ht="153.94999999999999" customHeight="1" x14ac:dyDescent="0.25">
      <c r="A123" s="21" t="s">
        <v>608</v>
      </c>
      <c r="B123" s="22" t="s">
        <v>9</v>
      </c>
      <c r="C123" s="22" t="s">
        <v>90</v>
      </c>
      <c r="D123" s="22" t="s">
        <v>92</v>
      </c>
      <c r="E123" s="22" t="s">
        <v>104</v>
      </c>
      <c r="F123" s="23"/>
      <c r="G123" s="6">
        <f>G124+G127</f>
        <v>4557565.7300000004</v>
      </c>
      <c r="H123" s="6">
        <f>H124+H127</f>
        <v>0</v>
      </c>
      <c r="I123" s="7">
        <f t="shared" si="5"/>
        <v>0</v>
      </c>
    </row>
    <row r="124" spans="1:9" ht="96.2" customHeight="1" x14ac:dyDescent="0.25">
      <c r="A124" s="21" t="s">
        <v>105</v>
      </c>
      <c r="B124" s="22" t="s">
        <v>9</v>
      </c>
      <c r="C124" s="22" t="s">
        <v>90</v>
      </c>
      <c r="D124" s="22" t="s">
        <v>92</v>
      </c>
      <c r="E124" s="22" t="s">
        <v>106</v>
      </c>
      <c r="F124" s="23"/>
      <c r="G124" s="6">
        <f>G125</f>
        <v>329235.73</v>
      </c>
      <c r="H124" s="6">
        <f>H125</f>
        <v>0</v>
      </c>
      <c r="I124" s="7">
        <f t="shared" si="5"/>
        <v>0</v>
      </c>
    </row>
    <row r="125" spans="1:9" ht="57.75" customHeight="1" x14ac:dyDescent="0.25">
      <c r="A125" s="21" t="s">
        <v>29</v>
      </c>
      <c r="B125" s="22" t="s">
        <v>9</v>
      </c>
      <c r="C125" s="22" t="s">
        <v>90</v>
      </c>
      <c r="D125" s="22" t="s">
        <v>92</v>
      </c>
      <c r="E125" s="22" t="s">
        <v>106</v>
      </c>
      <c r="F125" s="23" t="s">
        <v>30</v>
      </c>
      <c r="G125" s="6">
        <f>G126</f>
        <v>329235.73</v>
      </c>
      <c r="H125" s="6">
        <f>H126</f>
        <v>0</v>
      </c>
      <c r="I125" s="7">
        <f t="shared" si="5"/>
        <v>0</v>
      </c>
    </row>
    <row r="126" spans="1:9" ht="57.75" customHeight="1" x14ac:dyDescent="0.25">
      <c r="A126" s="21" t="s">
        <v>31</v>
      </c>
      <c r="B126" s="22" t="s">
        <v>9</v>
      </c>
      <c r="C126" s="22" t="s">
        <v>90</v>
      </c>
      <c r="D126" s="22" t="s">
        <v>92</v>
      </c>
      <c r="E126" s="22" t="s">
        <v>106</v>
      </c>
      <c r="F126" s="23" t="s">
        <v>32</v>
      </c>
      <c r="G126" s="6">
        <v>329235.73</v>
      </c>
      <c r="H126" s="6">
        <v>0</v>
      </c>
      <c r="I126" s="7">
        <f t="shared" si="5"/>
        <v>0</v>
      </c>
    </row>
    <row r="127" spans="1:9" ht="77.099999999999994" customHeight="1" x14ac:dyDescent="0.25">
      <c r="A127" s="21" t="s">
        <v>107</v>
      </c>
      <c r="B127" s="22" t="s">
        <v>9</v>
      </c>
      <c r="C127" s="22" t="s">
        <v>90</v>
      </c>
      <c r="D127" s="22" t="s">
        <v>92</v>
      </c>
      <c r="E127" s="22" t="s">
        <v>108</v>
      </c>
      <c r="F127" s="23"/>
      <c r="G127" s="6">
        <f>G128</f>
        <v>4228330</v>
      </c>
      <c r="H127" s="6">
        <f>H128</f>
        <v>0</v>
      </c>
      <c r="I127" s="7">
        <f t="shared" si="5"/>
        <v>0</v>
      </c>
    </row>
    <row r="128" spans="1:9" ht="57.75" customHeight="1" x14ac:dyDescent="0.25">
      <c r="A128" s="21" t="s">
        <v>29</v>
      </c>
      <c r="B128" s="22" t="s">
        <v>9</v>
      </c>
      <c r="C128" s="22" t="s">
        <v>90</v>
      </c>
      <c r="D128" s="22" t="s">
        <v>92</v>
      </c>
      <c r="E128" s="22" t="s">
        <v>108</v>
      </c>
      <c r="F128" s="23" t="s">
        <v>30</v>
      </c>
      <c r="G128" s="6">
        <f>G129</f>
        <v>4228330</v>
      </c>
      <c r="H128" s="6">
        <f>H129</f>
        <v>0</v>
      </c>
      <c r="I128" s="7">
        <f t="shared" si="5"/>
        <v>0</v>
      </c>
    </row>
    <row r="129" spans="1:9" ht="57.75" customHeight="1" x14ac:dyDescent="0.25">
      <c r="A129" s="21" t="s">
        <v>31</v>
      </c>
      <c r="B129" s="22" t="s">
        <v>9</v>
      </c>
      <c r="C129" s="22" t="s">
        <v>90</v>
      </c>
      <c r="D129" s="22" t="s">
        <v>92</v>
      </c>
      <c r="E129" s="22" t="s">
        <v>108</v>
      </c>
      <c r="F129" s="23" t="s">
        <v>32</v>
      </c>
      <c r="G129" s="6">
        <v>4228330</v>
      </c>
      <c r="H129" s="6">
        <v>0</v>
      </c>
      <c r="I129" s="7">
        <f t="shared" si="5"/>
        <v>0</v>
      </c>
    </row>
    <row r="130" spans="1:9" ht="57.75" customHeight="1" x14ac:dyDescent="0.25">
      <c r="A130" s="21" t="s">
        <v>109</v>
      </c>
      <c r="B130" s="22" t="s">
        <v>9</v>
      </c>
      <c r="C130" s="22" t="s">
        <v>90</v>
      </c>
      <c r="D130" s="22" t="s">
        <v>110</v>
      </c>
      <c r="E130" s="22"/>
      <c r="F130" s="23"/>
      <c r="G130" s="6">
        <f>G131+G139</f>
        <v>490261.03</v>
      </c>
      <c r="H130" s="6">
        <f>H131+H139</f>
        <v>41250</v>
      </c>
      <c r="I130" s="8">
        <f t="shared" si="5"/>
        <v>8.4138851501209455</v>
      </c>
    </row>
    <row r="131" spans="1:9" ht="115.5" customHeight="1" x14ac:dyDescent="0.25">
      <c r="A131" s="21" t="s">
        <v>610</v>
      </c>
      <c r="B131" s="22" t="s">
        <v>9</v>
      </c>
      <c r="C131" s="22" t="s">
        <v>90</v>
      </c>
      <c r="D131" s="22" t="s">
        <v>110</v>
      </c>
      <c r="E131" s="22" t="s">
        <v>111</v>
      </c>
      <c r="F131" s="23"/>
      <c r="G131" s="6">
        <f>G132</f>
        <v>40000</v>
      </c>
      <c r="H131" s="6">
        <f>H132</f>
        <v>0</v>
      </c>
      <c r="I131" s="7">
        <f t="shared" si="5"/>
        <v>0</v>
      </c>
    </row>
    <row r="132" spans="1:9" ht="153.94999999999999" customHeight="1" x14ac:dyDescent="0.25">
      <c r="A132" s="21" t="s">
        <v>609</v>
      </c>
      <c r="B132" s="22" t="s">
        <v>9</v>
      </c>
      <c r="C132" s="22" t="s">
        <v>90</v>
      </c>
      <c r="D132" s="22" t="s">
        <v>110</v>
      </c>
      <c r="E132" s="22" t="s">
        <v>112</v>
      </c>
      <c r="F132" s="23"/>
      <c r="G132" s="6">
        <f>G133+G136</f>
        <v>40000</v>
      </c>
      <c r="H132" s="6">
        <f>H133+H136</f>
        <v>0</v>
      </c>
      <c r="I132" s="7">
        <f t="shared" si="5"/>
        <v>0</v>
      </c>
    </row>
    <row r="133" spans="1:9" ht="38.450000000000003" customHeight="1" x14ac:dyDescent="0.25">
      <c r="A133" s="21" t="s">
        <v>113</v>
      </c>
      <c r="B133" s="22" t="s">
        <v>9</v>
      </c>
      <c r="C133" s="22" t="s">
        <v>90</v>
      </c>
      <c r="D133" s="22" t="s">
        <v>110</v>
      </c>
      <c r="E133" s="22" t="s">
        <v>114</v>
      </c>
      <c r="F133" s="23"/>
      <c r="G133" s="6">
        <f>G134</f>
        <v>10000</v>
      </c>
      <c r="H133" s="6">
        <f>H134</f>
        <v>0</v>
      </c>
      <c r="I133" s="7">
        <f t="shared" si="5"/>
        <v>0</v>
      </c>
    </row>
    <row r="134" spans="1:9" ht="57.75" customHeight="1" x14ac:dyDescent="0.25">
      <c r="A134" s="21" t="s">
        <v>29</v>
      </c>
      <c r="B134" s="22" t="s">
        <v>9</v>
      </c>
      <c r="C134" s="22" t="s">
        <v>90</v>
      </c>
      <c r="D134" s="22" t="s">
        <v>110</v>
      </c>
      <c r="E134" s="22" t="s">
        <v>114</v>
      </c>
      <c r="F134" s="23" t="s">
        <v>30</v>
      </c>
      <c r="G134" s="6">
        <f>G135</f>
        <v>10000</v>
      </c>
      <c r="H134" s="6">
        <f>H135</f>
        <v>0</v>
      </c>
      <c r="I134" s="7">
        <f t="shared" si="5"/>
        <v>0</v>
      </c>
    </row>
    <row r="135" spans="1:9" ht="57.75" customHeight="1" x14ac:dyDescent="0.25">
      <c r="A135" s="21" t="s">
        <v>31</v>
      </c>
      <c r="B135" s="22" t="s">
        <v>9</v>
      </c>
      <c r="C135" s="22" t="s">
        <v>90</v>
      </c>
      <c r="D135" s="22" t="s">
        <v>110</v>
      </c>
      <c r="E135" s="22" t="s">
        <v>114</v>
      </c>
      <c r="F135" s="23" t="s">
        <v>32</v>
      </c>
      <c r="G135" s="6">
        <v>10000</v>
      </c>
      <c r="H135" s="6">
        <v>0</v>
      </c>
      <c r="I135" s="7">
        <f t="shared" si="5"/>
        <v>0</v>
      </c>
    </row>
    <row r="136" spans="1:9" ht="38.450000000000003" customHeight="1" x14ac:dyDescent="0.25">
      <c r="A136" s="21" t="s">
        <v>115</v>
      </c>
      <c r="B136" s="22" t="s">
        <v>9</v>
      </c>
      <c r="C136" s="22" t="s">
        <v>90</v>
      </c>
      <c r="D136" s="22" t="s">
        <v>110</v>
      </c>
      <c r="E136" s="22" t="s">
        <v>116</v>
      </c>
      <c r="F136" s="23"/>
      <c r="G136" s="6">
        <f>G137</f>
        <v>30000</v>
      </c>
      <c r="H136" s="6">
        <f>H137</f>
        <v>0</v>
      </c>
      <c r="I136" s="7">
        <f t="shared" si="5"/>
        <v>0</v>
      </c>
    </row>
    <row r="137" spans="1:9" ht="57.75" customHeight="1" x14ac:dyDescent="0.25">
      <c r="A137" s="21" t="s">
        <v>29</v>
      </c>
      <c r="B137" s="22" t="s">
        <v>9</v>
      </c>
      <c r="C137" s="22" t="s">
        <v>90</v>
      </c>
      <c r="D137" s="22" t="s">
        <v>110</v>
      </c>
      <c r="E137" s="22" t="s">
        <v>116</v>
      </c>
      <c r="F137" s="23" t="s">
        <v>30</v>
      </c>
      <c r="G137" s="6">
        <f>G138</f>
        <v>30000</v>
      </c>
      <c r="H137" s="6">
        <f>H138</f>
        <v>0</v>
      </c>
      <c r="I137" s="7">
        <f t="shared" si="5"/>
        <v>0</v>
      </c>
    </row>
    <row r="138" spans="1:9" ht="57.75" customHeight="1" x14ac:dyDescent="0.25">
      <c r="A138" s="21" t="s">
        <v>31</v>
      </c>
      <c r="B138" s="22" t="s">
        <v>9</v>
      </c>
      <c r="C138" s="22" t="s">
        <v>90</v>
      </c>
      <c r="D138" s="22" t="s">
        <v>110</v>
      </c>
      <c r="E138" s="22" t="s">
        <v>116</v>
      </c>
      <c r="F138" s="23" t="s">
        <v>32</v>
      </c>
      <c r="G138" s="6">
        <v>30000</v>
      </c>
      <c r="H138" s="6">
        <v>0</v>
      </c>
      <c r="I138" s="7">
        <f t="shared" si="5"/>
        <v>0</v>
      </c>
    </row>
    <row r="139" spans="1:9" ht="134.85" customHeight="1" x14ac:dyDescent="0.25">
      <c r="A139" s="21" t="s">
        <v>611</v>
      </c>
      <c r="B139" s="22" t="s">
        <v>9</v>
      </c>
      <c r="C139" s="22" t="s">
        <v>90</v>
      </c>
      <c r="D139" s="22" t="s">
        <v>110</v>
      </c>
      <c r="E139" s="22" t="s">
        <v>117</v>
      </c>
      <c r="F139" s="23"/>
      <c r="G139" s="6">
        <f>G140+G147</f>
        <v>450261.03</v>
      </c>
      <c r="H139" s="6">
        <f>H140+H147</f>
        <v>41250</v>
      </c>
      <c r="I139" s="8">
        <f t="shared" si="5"/>
        <v>9.161352471476377</v>
      </c>
    </row>
    <row r="140" spans="1:9" ht="134.85" customHeight="1" x14ac:dyDescent="0.25">
      <c r="A140" s="21" t="s">
        <v>612</v>
      </c>
      <c r="B140" s="22" t="s">
        <v>9</v>
      </c>
      <c r="C140" s="22" t="s">
        <v>90</v>
      </c>
      <c r="D140" s="22" t="s">
        <v>110</v>
      </c>
      <c r="E140" s="22" t="s">
        <v>118</v>
      </c>
      <c r="F140" s="23"/>
      <c r="G140" s="6">
        <f>G141+G144</f>
        <v>351600</v>
      </c>
      <c r="H140" s="6">
        <f>H141</f>
        <v>41250</v>
      </c>
      <c r="I140" s="8">
        <f t="shared" si="5"/>
        <v>11.732081911262798</v>
      </c>
    </row>
    <row r="141" spans="1:9" ht="115.5" customHeight="1" x14ac:dyDescent="0.25">
      <c r="A141" s="21" t="s">
        <v>119</v>
      </c>
      <c r="B141" s="22" t="s">
        <v>9</v>
      </c>
      <c r="C141" s="22" t="s">
        <v>90</v>
      </c>
      <c r="D141" s="22" t="s">
        <v>110</v>
      </c>
      <c r="E141" s="22" t="s">
        <v>120</v>
      </c>
      <c r="F141" s="23"/>
      <c r="G141" s="6">
        <f>G142</f>
        <v>341600</v>
      </c>
      <c r="H141" s="6">
        <f>H142</f>
        <v>41250</v>
      </c>
      <c r="I141" s="8">
        <f t="shared" si="5"/>
        <v>12.075526932084308</v>
      </c>
    </row>
    <row r="142" spans="1:9" ht="57.75" customHeight="1" x14ac:dyDescent="0.25">
      <c r="A142" s="21" t="s">
        <v>29</v>
      </c>
      <c r="B142" s="22" t="s">
        <v>9</v>
      </c>
      <c r="C142" s="22" t="s">
        <v>90</v>
      </c>
      <c r="D142" s="22" t="s">
        <v>110</v>
      </c>
      <c r="E142" s="22" t="s">
        <v>120</v>
      </c>
      <c r="F142" s="23" t="s">
        <v>30</v>
      </c>
      <c r="G142" s="6">
        <f>G143</f>
        <v>341600</v>
      </c>
      <c r="H142" s="6">
        <f>H143</f>
        <v>41250</v>
      </c>
      <c r="I142" s="8">
        <f t="shared" si="5"/>
        <v>12.075526932084308</v>
      </c>
    </row>
    <row r="143" spans="1:9" ht="57.75" customHeight="1" x14ac:dyDescent="0.25">
      <c r="A143" s="21" t="s">
        <v>31</v>
      </c>
      <c r="B143" s="22" t="s">
        <v>9</v>
      </c>
      <c r="C143" s="22" t="s">
        <v>90</v>
      </c>
      <c r="D143" s="22" t="s">
        <v>110</v>
      </c>
      <c r="E143" s="22" t="s">
        <v>120</v>
      </c>
      <c r="F143" s="23" t="s">
        <v>32</v>
      </c>
      <c r="G143" s="6">
        <v>341600</v>
      </c>
      <c r="H143" s="6">
        <v>41250</v>
      </c>
      <c r="I143" s="8">
        <f t="shared" si="5"/>
        <v>12.075526932084308</v>
      </c>
    </row>
    <row r="144" spans="1:9" ht="77.099999999999994" customHeight="1" x14ac:dyDescent="0.25">
      <c r="A144" s="21" t="s">
        <v>121</v>
      </c>
      <c r="B144" s="22" t="s">
        <v>9</v>
      </c>
      <c r="C144" s="22" t="s">
        <v>90</v>
      </c>
      <c r="D144" s="22" t="s">
        <v>110</v>
      </c>
      <c r="E144" s="22" t="s">
        <v>122</v>
      </c>
      <c r="F144" s="23"/>
      <c r="G144" s="6">
        <f>G145</f>
        <v>10000</v>
      </c>
      <c r="H144" s="6">
        <f>H145</f>
        <v>0</v>
      </c>
      <c r="I144" s="7">
        <f t="shared" ref="I144:I210" si="10">H144/G144*100</f>
        <v>0</v>
      </c>
    </row>
    <row r="145" spans="1:9" ht="57.75" customHeight="1" x14ac:dyDescent="0.25">
      <c r="A145" s="21" t="s">
        <v>29</v>
      </c>
      <c r="B145" s="22" t="s">
        <v>9</v>
      </c>
      <c r="C145" s="22" t="s">
        <v>90</v>
      </c>
      <c r="D145" s="22" t="s">
        <v>110</v>
      </c>
      <c r="E145" s="22" t="s">
        <v>122</v>
      </c>
      <c r="F145" s="23" t="s">
        <v>30</v>
      </c>
      <c r="G145" s="6">
        <f>G146</f>
        <v>10000</v>
      </c>
      <c r="H145" s="6">
        <f>H146</f>
        <v>0</v>
      </c>
      <c r="I145" s="7">
        <f t="shared" si="10"/>
        <v>0</v>
      </c>
    </row>
    <row r="146" spans="1:9" ht="57.75" customHeight="1" x14ac:dyDescent="0.25">
      <c r="A146" s="21" t="s">
        <v>31</v>
      </c>
      <c r="B146" s="22" t="s">
        <v>9</v>
      </c>
      <c r="C146" s="22" t="s">
        <v>90</v>
      </c>
      <c r="D146" s="22" t="s">
        <v>110</v>
      </c>
      <c r="E146" s="22" t="s">
        <v>122</v>
      </c>
      <c r="F146" s="23" t="s">
        <v>32</v>
      </c>
      <c r="G146" s="6">
        <v>10000</v>
      </c>
      <c r="H146" s="6">
        <v>0</v>
      </c>
      <c r="I146" s="7">
        <f t="shared" si="10"/>
        <v>0</v>
      </c>
    </row>
    <row r="147" spans="1:9" ht="153.94999999999999" customHeight="1" x14ac:dyDescent="0.25">
      <c r="A147" s="21" t="s">
        <v>608</v>
      </c>
      <c r="B147" s="22" t="s">
        <v>9</v>
      </c>
      <c r="C147" s="22" t="s">
        <v>90</v>
      </c>
      <c r="D147" s="22" t="s">
        <v>110</v>
      </c>
      <c r="E147" s="22" t="s">
        <v>123</v>
      </c>
      <c r="F147" s="23"/>
      <c r="G147" s="6">
        <f t="shared" ref="G147:H149" si="11">G148</f>
        <v>98661.03</v>
      </c>
      <c r="H147" s="6">
        <f t="shared" si="11"/>
        <v>0</v>
      </c>
      <c r="I147" s="7">
        <f t="shared" si="10"/>
        <v>0</v>
      </c>
    </row>
    <row r="148" spans="1:9" ht="77.099999999999994" customHeight="1" x14ac:dyDescent="0.25">
      <c r="A148" s="21" t="s">
        <v>124</v>
      </c>
      <c r="B148" s="22" t="s">
        <v>9</v>
      </c>
      <c r="C148" s="22" t="s">
        <v>90</v>
      </c>
      <c r="D148" s="22" t="s">
        <v>110</v>
      </c>
      <c r="E148" s="22" t="s">
        <v>125</v>
      </c>
      <c r="F148" s="23"/>
      <c r="G148" s="6">
        <f t="shared" si="11"/>
        <v>98661.03</v>
      </c>
      <c r="H148" s="6">
        <f t="shared" si="11"/>
        <v>0</v>
      </c>
      <c r="I148" s="7">
        <f t="shared" si="10"/>
        <v>0</v>
      </c>
    </row>
    <row r="149" spans="1:9" ht="57.75" customHeight="1" x14ac:dyDescent="0.25">
      <c r="A149" s="21" t="s">
        <v>29</v>
      </c>
      <c r="B149" s="22" t="s">
        <v>9</v>
      </c>
      <c r="C149" s="22" t="s">
        <v>90</v>
      </c>
      <c r="D149" s="22" t="s">
        <v>110</v>
      </c>
      <c r="E149" s="22" t="s">
        <v>125</v>
      </c>
      <c r="F149" s="23" t="s">
        <v>30</v>
      </c>
      <c r="G149" s="6">
        <f t="shared" si="11"/>
        <v>98661.03</v>
      </c>
      <c r="H149" s="6">
        <f t="shared" si="11"/>
        <v>0</v>
      </c>
      <c r="I149" s="7">
        <f t="shared" si="10"/>
        <v>0</v>
      </c>
    </row>
    <row r="150" spans="1:9" ht="57.75" customHeight="1" x14ac:dyDescent="0.25">
      <c r="A150" s="21" t="s">
        <v>31</v>
      </c>
      <c r="B150" s="22" t="s">
        <v>9</v>
      </c>
      <c r="C150" s="22" t="s">
        <v>90</v>
      </c>
      <c r="D150" s="22" t="s">
        <v>110</v>
      </c>
      <c r="E150" s="22" t="s">
        <v>125</v>
      </c>
      <c r="F150" s="23" t="s">
        <v>32</v>
      </c>
      <c r="G150" s="6">
        <v>98661.03</v>
      </c>
      <c r="H150" s="6">
        <v>0</v>
      </c>
      <c r="I150" s="7">
        <f t="shared" si="10"/>
        <v>0</v>
      </c>
    </row>
    <row r="151" spans="1:9" ht="38.450000000000003" customHeight="1" x14ac:dyDescent="0.25">
      <c r="A151" s="21" t="s">
        <v>126</v>
      </c>
      <c r="B151" s="22" t="s">
        <v>9</v>
      </c>
      <c r="C151" s="22" t="s">
        <v>25</v>
      </c>
      <c r="D151" s="22"/>
      <c r="E151" s="22"/>
      <c r="F151" s="23"/>
      <c r="G151" s="6">
        <f>G152+G158+G167</f>
        <v>6762288.4000000004</v>
      </c>
      <c r="H151" s="6">
        <f>H152+H158+H167</f>
        <v>534719.5</v>
      </c>
      <c r="I151" s="7">
        <f t="shared" si="10"/>
        <v>7.907374964960086</v>
      </c>
    </row>
    <row r="152" spans="1:9" ht="38.450000000000003" customHeight="1" x14ac:dyDescent="0.25">
      <c r="A152" s="21" t="s">
        <v>127</v>
      </c>
      <c r="B152" s="22" t="s">
        <v>9</v>
      </c>
      <c r="C152" s="22" t="s">
        <v>25</v>
      </c>
      <c r="D152" s="22" t="s">
        <v>128</v>
      </c>
      <c r="E152" s="22"/>
      <c r="F152" s="23"/>
      <c r="G152" s="6">
        <f t="shared" ref="G152:H156" si="12">G153</f>
        <v>50000</v>
      </c>
      <c r="H152" s="6">
        <f t="shared" si="12"/>
        <v>0</v>
      </c>
      <c r="I152" s="7">
        <f t="shared" si="10"/>
        <v>0</v>
      </c>
    </row>
    <row r="153" spans="1:9" ht="77.099999999999994" customHeight="1" x14ac:dyDescent="0.25">
      <c r="A153" s="21" t="s">
        <v>613</v>
      </c>
      <c r="B153" s="22" t="s">
        <v>9</v>
      </c>
      <c r="C153" s="22" t="s">
        <v>25</v>
      </c>
      <c r="D153" s="22" t="s">
        <v>128</v>
      </c>
      <c r="E153" s="22" t="s">
        <v>130</v>
      </c>
      <c r="F153" s="23"/>
      <c r="G153" s="6">
        <f t="shared" si="12"/>
        <v>50000</v>
      </c>
      <c r="H153" s="6">
        <f t="shared" si="12"/>
        <v>0</v>
      </c>
      <c r="I153" s="7">
        <f t="shared" si="10"/>
        <v>0</v>
      </c>
    </row>
    <row r="154" spans="1:9" ht="134.85" customHeight="1" x14ac:dyDescent="0.25">
      <c r="A154" s="21" t="s">
        <v>614</v>
      </c>
      <c r="B154" s="22" t="s">
        <v>9</v>
      </c>
      <c r="C154" s="22" t="s">
        <v>25</v>
      </c>
      <c r="D154" s="22" t="s">
        <v>128</v>
      </c>
      <c r="E154" s="22" t="s">
        <v>131</v>
      </c>
      <c r="F154" s="23"/>
      <c r="G154" s="6">
        <f t="shared" si="12"/>
        <v>50000</v>
      </c>
      <c r="H154" s="6">
        <f t="shared" si="12"/>
        <v>0</v>
      </c>
      <c r="I154" s="7">
        <f t="shared" si="10"/>
        <v>0</v>
      </c>
    </row>
    <row r="155" spans="1:9" ht="38.450000000000003" customHeight="1" x14ac:dyDescent="0.25">
      <c r="A155" s="21" t="s">
        <v>132</v>
      </c>
      <c r="B155" s="22" t="s">
        <v>9</v>
      </c>
      <c r="C155" s="22" t="s">
        <v>25</v>
      </c>
      <c r="D155" s="22" t="s">
        <v>128</v>
      </c>
      <c r="E155" s="22" t="s">
        <v>133</v>
      </c>
      <c r="F155" s="23"/>
      <c r="G155" s="6">
        <f t="shared" si="12"/>
        <v>50000</v>
      </c>
      <c r="H155" s="6">
        <f t="shared" si="12"/>
        <v>0</v>
      </c>
      <c r="I155" s="7">
        <f t="shared" si="10"/>
        <v>0</v>
      </c>
    </row>
    <row r="156" spans="1:9" ht="57.75" customHeight="1" x14ac:dyDescent="0.25">
      <c r="A156" s="21" t="s">
        <v>29</v>
      </c>
      <c r="B156" s="22" t="s">
        <v>9</v>
      </c>
      <c r="C156" s="22" t="s">
        <v>25</v>
      </c>
      <c r="D156" s="22" t="s">
        <v>128</v>
      </c>
      <c r="E156" s="22" t="s">
        <v>133</v>
      </c>
      <c r="F156" s="23" t="s">
        <v>30</v>
      </c>
      <c r="G156" s="6">
        <f t="shared" si="12"/>
        <v>50000</v>
      </c>
      <c r="H156" s="6">
        <f t="shared" si="12"/>
        <v>0</v>
      </c>
      <c r="I156" s="7">
        <f t="shared" si="10"/>
        <v>0</v>
      </c>
    </row>
    <row r="157" spans="1:9" ht="57.75" customHeight="1" x14ac:dyDescent="0.25">
      <c r="A157" s="21" t="s">
        <v>31</v>
      </c>
      <c r="B157" s="22" t="s">
        <v>9</v>
      </c>
      <c r="C157" s="22" t="s">
        <v>25</v>
      </c>
      <c r="D157" s="22" t="s">
        <v>128</v>
      </c>
      <c r="E157" s="22" t="s">
        <v>133</v>
      </c>
      <c r="F157" s="23" t="s">
        <v>32</v>
      </c>
      <c r="G157" s="6">
        <v>50000</v>
      </c>
      <c r="H157" s="6">
        <v>0</v>
      </c>
      <c r="I157" s="7">
        <f t="shared" si="10"/>
        <v>0</v>
      </c>
    </row>
    <row r="158" spans="1:9" ht="38.450000000000003" customHeight="1" x14ac:dyDescent="0.25">
      <c r="A158" s="21" t="s">
        <v>134</v>
      </c>
      <c r="B158" s="22" t="s">
        <v>9</v>
      </c>
      <c r="C158" s="22" t="s">
        <v>25</v>
      </c>
      <c r="D158" s="22" t="s">
        <v>135</v>
      </c>
      <c r="E158" s="22"/>
      <c r="F158" s="23"/>
      <c r="G158" s="6">
        <f t="shared" ref="G158:H165" si="13">G159</f>
        <v>5194900</v>
      </c>
      <c r="H158" s="6">
        <f t="shared" si="13"/>
        <v>364492.31</v>
      </c>
      <c r="I158" s="8">
        <f t="shared" si="10"/>
        <v>7.0163489191322261</v>
      </c>
    </row>
    <row r="159" spans="1:9" ht="115.5" customHeight="1" x14ac:dyDescent="0.25">
      <c r="A159" s="21" t="s">
        <v>616</v>
      </c>
      <c r="B159" s="22" t="s">
        <v>9</v>
      </c>
      <c r="C159" s="22" t="s">
        <v>25</v>
      </c>
      <c r="D159" s="22" t="s">
        <v>135</v>
      </c>
      <c r="E159" s="22" t="s">
        <v>136</v>
      </c>
      <c r="F159" s="23"/>
      <c r="G159" s="6">
        <f t="shared" si="13"/>
        <v>5194900</v>
      </c>
      <c r="H159" s="6">
        <f t="shared" si="13"/>
        <v>364492.31</v>
      </c>
      <c r="I159" s="8">
        <f t="shared" si="10"/>
        <v>7.0163489191322261</v>
      </c>
    </row>
    <row r="160" spans="1:9" ht="38.450000000000003" customHeight="1" x14ac:dyDescent="0.25">
      <c r="A160" s="21" t="s">
        <v>615</v>
      </c>
      <c r="B160" s="22" t="s">
        <v>9</v>
      </c>
      <c r="C160" s="22" t="s">
        <v>25</v>
      </c>
      <c r="D160" s="22" t="s">
        <v>135</v>
      </c>
      <c r="E160" s="22" t="s">
        <v>137</v>
      </c>
      <c r="F160" s="23"/>
      <c r="G160" s="6">
        <f>G161+G164</f>
        <v>5194900</v>
      </c>
      <c r="H160" s="6">
        <f>H161+H164</f>
        <v>364492.31</v>
      </c>
      <c r="I160" s="8">
        <f t="shared" si="10"/>
        <v>7.0163489191322261</v>
      </c>
    </row>
    <row r="161" spans="1:9" ht="77.099999999999994" customHeight="1" x14ac:dyDescent="0.25">
      <c r="A161" s="21" t="s">
        <v>138</v>
      </c>
      <c r="B161" s="22" t="s">
        <v>9</v>
      </c>
      <c r="C161" s="22" t="s">
        <v>25</v>
      </c>
      <c r="D161" s="22" t="s">
        <v>135</v>
      </c>
      <c r="E161" s="22" t="s">
        <v>139</v>
      </c>
      <c r="F161" s="23"/>
      <c r="G161" s="6">
        <f t="shared" si="13"/>
        <v>4944900</v>
      </c>
      <c r="H161" s="6">
        <f t="shared" si="13"/>
        <v>314492.31</v>
      </c>
      <c r="I161" s="8">
        <f t="shared" si="10"/>
        <v>6.3599326578899467</v>
      </c>
    </row>
    <row r="162" spans="1:9" ht="57.75" customHeight="1" x14ac:dyDescent="0.25">
      <c r="A162" s="21" t="s">
        <v>29</v>
      </c>
      <c r="B162" s="22" t="s">
        <v>9</v>
      </c>
      <c r="C162" s="22" t="s">
        <v>25</v>
      </c>
      <c r="D162" s="22" t="s">
        <v>135</v>
      </c>
      <c r="E162" s="22" t="s">
        <v>139</v>
      </c>
      <c r="F162" s="23" t="s">
        <v>30</v>
      </c>
      <c r="G162" s="6">
        <f t="shared" si="13"/>
        <v>4944900</v>
      </c>
      <c r="H162" s="6">
        <f t="shared" si="13"/>
        <v>314492.31</v>
      </c>
      <c r="I162" s="8">
        <f t="shared" si="10"/>
        <v>6.3599326578899467</v>
      </c>
    </row>
    <row r="163" spans="1:9" ht="57.75" customHeight="1" x14ac:dyDescent="0.25">
      <c r="A163" s="21" t="s">
        <v>31</v>
      </c>
      <c r="B163" s="22" t="s">
        <v>9</v>
      </c>
      <c r="C163" s="22" t="s">
        <v>25</v>
      </c>
      <c r="D163" s="22" t="s">
        <v>135</v>
      </c>
      <c r="E163" s="22" t="s">
        <v>139</v>
      </c>
      <c r="F163" s="23" t="s">
        <v>32</v>
      </c>
      <c r="G163" s="6">
        <v>4944900</v>
      </c>
      <c r="H163" s="6">
        <v>314492.31</v>
      </c>
      <c r="I163" s="8">
        <f t="shared" si="10"/>
        <v>6.3599326578899467</v>
      </c>
    </row>
    <row r="164" spans="1:9" ht="107.25" customHeight="1" x14ac:dyDescent="0.25">
      <c r="A164" s="46" t="s">
        <v>566</v>
      </c>
      <c r="B164" s="47" t="s">
        <v>9</v>
      </c>
      <c r="C164" s="47" t="s">
        <v>25</v>
      </c>
      <c r="D164" s="47" t="s">
        <v>135</v>
      </c>
      <c r="E164" s="47" t="s">
        <v>565</v>
      </c>
      <c r="F164" s="48"/>
      <c r="G164" s="40">
        <f t="shared" si="13"/>
        <v>250000</v>
      </c>
      <c r="H164" s="40">
        <f t="shared" si="13"/>
        <v>50000</v>
      </c>
      <c r="I164" s="8">
        <f t="shared" si="10"/>
        <v>20</v>
      </c>
    </row>
    <row r="165" spans="1:9" ht="57.75" customHeight="1" x14ac:dyDescent="0.25">
      <c r="A165" s="46" t="s">
        <v>29</v>
      </c>
      <c r="B165" s="47" t="s">
        <v>9</v>
      </c>
      <c r="C165" s="47" t="s">
        <v>25</v>
      </c>
      <c r="D165" s="47" t="s">
        <v>135</v>
      </c>
      <c r="E165" s="47" t="s">
        <v>565</v>
      </c>
      <c r="F165" s="48" t="s">
        <v>30</v>
      </c>
      <c r="G165" s="40">
        <f t="shared" si="13"/>
        <v>250000</v>
      </c>
      <c r="H165" s="40">
        <f t="shared" si="13"/>
        <v>50000</v>
      </c>
      <c r="I165" s="8">
        <f t="shared" si="10"/>
        <v>20</v>
      </c>
    </row>
    <row r="166" spans="1:9" ht="57.75" customHeight="1" x14ac:dyDescent="0.25">
      <c r="A166" s="46" t="s">
        <v>31</v>
      </c>
      <c r="B166" s="47" t="s">
        <v>9</v>
      </c>
      <c r="C166" s="47" t="s">
        <v>25</v>
      </c>
      <c r="D166" s="47" t="s">
        <v>135</v>
      </c>
      <c r="E166" s="47" t="s">
        <v>565</v>
      </c>
      <c r="F166" s="48" t="s">
        <v>32</v>
      </c>
      <c r="G166" s="40">
        <v>250000</v>
      </c>
      <c r="H166" s="40">
        <v>50000</v>
      </c>
      <c r="I166" s="8">
        <f t="shared" si="10"/>
        <v>20</v>
      </c>
    </row>
    <row r="167" spans="1:9" ht="38.450000000000003" customHeight="1" x14ac:dyDescent="0.25">
      <c r="A167" s="21" t="s">
        <v>140</v>
      </c>
      <c r="B167" s="22" t="s">
        <v>9</v>
      </c>
      <c r="C167" s="22" t="s">
        <v>25</v>
      </c>
      <c r="D167" s="22" t="s">
        <v>141</v>
      </c>
      <c r="E167" s="22"/>
      <c r="F167" s="23"/>
      <c r="G167" s="6">
        <f>G168++G182+G187+G192+G197</f>
        <v>1517388.4</v>
      </c>
      <c r="H167" s="6">
        <f>H168++H182+H187+H192+H197</f>
        <v>170227.19</v>
      </c>
      <c r="I167" s="8">
        <f t="shared" si="10"/>
        <v>11.218432274821662</v>
      </c>
    </row>
    <row r="168" spans="1:9" ht="77.099999999999994" customHeight="1" x14ac:dyDescent="0.25">
      <c r="A168" s="21" t="s">
        <v>617</v>
      </c>
      <c r="B168" s="22" t="s">
        <v>9</v>
      </c>
      <c r="C168" s="22" t="s">
        <v>25</v>
      </c>
      <c r="D168" s="22" t="s">
        <v>141</v>
      </c>
      <c r="E168" s="22" t="s">
        <v>142</v>
      </c>
      <c r="F168" s="23"/>
      <c r="G168" s="6">
        <f>G169+G177</f>
        <v>234000</v>
      </c>
      <c r="H168" s="6">
        <f>H169+H177</f>
        <v>0</v>
      </c>
      <c r="I168" s="7">
        <f t="shared" si="10"/>
        <v>0</v>
      </c>
    </row>
    <row r="169" spans="1:9" ht="57.75" customHeight="1" x14ac:dyDescent="0.25">
      <c r="A169" s="21" t="s">
        <v>618</v>
      </c>
      <c r="B169" s="22" t="s">
        <v>9</v>
      </c>
      <c r="C169" s="22" t="s">
        <v>25</v>
      </c>
      <c r="D169" s="22" t="s">
        <v>141</v>
      </c>
      <c r="E169" s="22" t="s">
        <v>143</v>
      </c>
      <c r="F169" s="23"/>
      <c r="G169" s="6">
        <f>G170</f>
        <v>184000</v>
      </c>
      <c r="H169" s="6">
        <f>H170</f>
        <v>0</v>
      </c>
      <c r="I169" s="7">
        <f t="shared" si="10"/>
        <v>0</v>
      </c>
    </row>
    <row r="170" spans="1:9" ht="77.099999999999994" customHeight="1" x14ac:dyDescent="0.25">
      <c r="A170" s="21" t="s">
        <v>619</v>
      </c>
      <c r="B170" s="22" t="s">
        <v>9</v>
      </c>
      <c r="C170" s="22" t="s">
        <v>25</v>
      </c>
      <c r="D170" s="22" t="s">
        <v>141</v>
      </c>
      <c r="E170" s="22" t="s">
        <v>144</v>
      </c>
      <c r="F170" s="23"/>
      <c r="G170" s="6">
        <f>G171+G174</f>
        <v>184000</v>
      </c>
      <c r="H170" s="6">
        <f>H171+H174</f>
        <v>0</v>
      </c>
      <c r="I170" s="7">
        <f t="shared" si="10"/>
        <v>0</v>
      </c>
    </row>
    <row r="171" spans="1:9" ht="57.75" customHeight="1" x14ac:dyDescent="0.25">
      <c r="A171" s="21" t="s">
        <v>145</v>
      </c>
      <c r="B171" s="22" t="s">
        <v>9</v>
      </c>
      <c r="C171" s="22" t="s">
        <v>25</v>
      </c>
      <c r="D171" s="22" t="s">
        <v>141</v>
      </c>
      <c r="E171" s="22" t="s">
        <v>146</v>
      </c>
      <c r="F171" s="23"/>
      <c r="G171" s="6">
        <f>G172</f>
        <v>95000</v>
      </c>
      <c r="H171" s="6">
        <f>H172</f>
        <v>0</v>
      </c>
      <c r="I171" s="7">
        <f t="shared" si="10"/>
        <v>0</v>
      </c>
    </row>
    <row r="172" spans="1:9" ht="57.75" customHeight="1" x14ac:dyDescent="0.25">
      <c r="A172" s="21" t="s">
        <v>147</v>
      </c>
      <c r="B172" s="22" t="s">
        <v>9</v>
      </c>
      <c r="C172" s="22" t="s">
        <v>25</v>
      </c>
      <c r="D172" s="22" t="s">
        <v>141</v>
      </c>
      <c r="E172" s="22" t="s">
        <v>146</v>
      </c>
      <c r="F172" s="23" t="s">
        <v>148</v>
      </c>
      <c r="G172" s="6">
        <f>G173</f>
        <v>95000</v>
      </c>
      <c r="H172" s="6">
        <f>H173</f>
        <v>0</v>
      </c>
      <c r="I172" s="7">
        <f t="shared" si="10"/>
        <v>0</v>
      </c>
    </row>
    <row r="173" spans="1:9" ht="115.5" customHeight="1" x14ac:dyDescent="0.25">
      <c r="A173" s="21" t="s">
        <v>149</v>
      </c>
      <c r="B173" s="22" t="s">
        <v>9</v>
      </c>
      <c r="C173" s="22" t="s">
        <v>25</v>
      </c>
      <c r="D173" s="22" t="s">
        <v>141</v>
      </c>
      <c r="E173" s="22" t="s">
        <v>146</v>
      </c>
      <c r="F173" s="23" t="s">
        <v>150</v>
      </c>
      <c r="G173" s="6">
        <v>95000</v>
      </c>
      <c r="H173" s="6">
        <v>0</v>
      </c>
      <c r="I173" s="7">
        <f t="shared" si="10"/>
        <v>0</v>
      </c>
    </row>
    <row r="174" spans="1:9" ht="38.450000000000003" customHeight="1" x14ac:dyDescent="0.25">
      <c r="A174" s="21" t="s">
        <v>151</v>
      </c>
      <c r="B174" s="22" t="s">
        <v>9</v>
      </c>
      <c r="C174" s="22" t="s">
        <v>25</v>
      </c>
      <c r="D174" s="22" t="s">
        <v>141</v>
      </c>
      <c r="E174" s="22" t="s">
        <v>152</v>
      </c>
      <c r="F174" s="23"/>
      <c r="G174" s="6">
        <f>G175</f>
        <v>89000</v>
      </c>
      <c r="H174" s="6">
        <f>H175</f>
        <v>0</v>
      </c>
      <c r="I174" s="7">
        <f t="shared" si="10"/>
        <v>0</v>
      </c>
    </row>
    <row r="175" spans="1:9" ht="57.75" customHeight="1" x14ac:dyDescent="0.25">
      <c r="A175" s="21" t="s">
        <v>147</v>
      </c>
      <c r="B175" s="22" t="s">
        <v>9</v>
      </c>
      <c r="C175" s="22" t="s">
        <v>25</v>
      </c>
      <c r="D175" s="22" t="s">
        <v>141</v>
      </c>
      <c r="E175" s="22" t="s">
        <v>152</v>
      </c>
      <c r="F175" s="23" t="s">
        <v>148</v>
      </c>
      <c r="G175" s="6">
        <f>G176</f>
        <v>89000</v>
      </c>
      <c r="H175" s="6">
        <f>H176</f>
        <v>0</v>
      </c>
      <c r="I175" s="7">
        <f t="shared" si="10"/>
        <v>0</v>
      </c>
    </row>
    <row r="176" spans="1:9" ht="115.5" customHeight="1" x14ac:dyDescent="0.25">
      <c r="A176" s="21" t="s">
        <v>149</v>
      </c>
      <c r="B176" s="22" t="s">
        <v>9</v>
      </c>
      <c r="C176" s="22" t="s">
        <v>25</v>
      </c>
      <c r="D176" s="22" t="s">
        <v>141</v>
      </c>
      <c r="E176" s="22" t="s">
        <v>152</v>
      </c>
      <c r="F176" s="23" t="s">
        <v>150</v>
      </c>
      <c r="G176" s="6">
        <v>89000</v>
      </c>
      <c r="H176" s="6">
        <v>0</v>
      </c>
      <c r="I176" s="7">
        <f t="shared" si="10"/>
        <v>0</v>
      </c>
    </row>
    <row r="177" spans="1:9" ht="134.85" customHeight="1" x14ac:dyDescent="0.25">
      <c r="A177" s="21" t="s">
        <v>620</v>
      </c>
      <c r="B177" s="22" t="s">
        <v>9</v>
      </c>
      <c r="C177" s="22" t="s">
        <v>25</v>
      </c>
      <c r="D177" s="22" t="s">
        <v>141</v>
      </c>
      <c r="E177" s="22" t="s">
        <v>153</v>
      </c>
      <c r="F177" s="23"/>
      <c r="G177" s="6">
        <f t="shared" ref="G177:H180" si="14">G178</f>
        <v>50000</v>
      </c>
      <c r="H177" s="6">
        <f t="shared" si="14"/>
        <v>0</v>
      </c>
      <c r="I177" s="7">
        <f t="shared" si="10"/>
        <v>0</v>
      </c>
    </row>
    <row r="178" spans="1:9" ht="192.6" customHeight="1" x14ac:dyDescent="0.25">
      <c r="A178" s="21" t="s">
        <v>621</v>
      </c>
      <c r="B178" s="22" t="s">
        <v>9</v>
      </c>
      <c r="C178" s="22" t="s">
        <v>25</v>
      </c>
      <c r="D178" s="22" t="s">
        <v>141</v>
      </c>
      <c r="E178" s="22" t="s">
        <v>154</v>
      </c>
      <c r="F178" s="23"/>
      <c r="G178" s="6">
        <f t="shared" si="14"/>
        <v>50000</v>
      </c>
      <c r="H178" s="6">
        <f t="shared" si="14"/>
        <v>0</v>
      </c>
      <c r="I178" s="7">
        <f t="shared" si="10"/>
        <v>0</v>
      </c>
    </row>
    <row r="179" spans="1:9" ht="269.45" customHeight="1" x14ac:dyDescent="0.25">
      <c r="A179" s="21" t="s">
        <v>155</v>
      </c>
      <c r="B179" s="22" t="s">
        <v>9</v>
      </c>
      <c r="C179" s="22" t="s">
        <v>25</v>
      </c>
      <c r="D179" s="22" t="s">
        <v>141</v>
      </c>
      <c r="E179" s="22" t="s">
        <v>156</v>
      </c>
      <c r="F179" s="23"/>
      <c r="G179" s="6">
        <f t="shared" si="14"/>
        <v>50000</v>
      </c>
      <c r="H179" s="6">
        <f t="shared" si="14"/>
        <v>0</v>
      </c>
      <c r="I179" s="7">
        <f t="shared" si="10"/>
        <v>0</v>
      </c>
    </row>
    <row r="180" spans="1:9" ht="57.75" customHeight="1" x14ac:dyDescent="0.25">
      <c r="A180" s="21" t="s">
        <v>147</v>
      </c>
      <c r="B180" s="22" t="s">
        <v>9</v>
      </c>
      <c r="C180" s="22" t="s">
        <v>25</v>
      </c>
      <c r="D180" s="22" t="s">
        <v>141</v>
      </c>
      <c r="E180" s="22" t="s">
        <v>156</v>
      </c>
      <c r="F180" s="23" t="s">
        <v>148</v>
      </c>
      <c r="G180" s="6">
        <f t="shared" si="14"/>
        <v>50000</v>
      </c>
      <c r="H180" s="6">
        <f t="shared" si="14"/>
        <v>0</v>
      </c>
      <c r="I180" s="7">
        <f t="shared" si="10"/>
        <v>0</v>
      </c>
    </row>
    <row r="181" spans="1:9" ht="115.5" customHeight="1" x14ac:dyDescent="0.25">
      <c r="A181" s="21" t="s">
        <v>149</v>
      </c>
      <c r="B181" s="22" t="s">
        <v>9</v>
      </c>
      <c r="C181" s="22" t="s">
        <v>25</v>
      </c>
      <c r="D181" s="22" t="s">
        <v>141</v>
      </c>
      <c r="E181" s="22" t="s">
        <v>156</v>
      </c>
      <c r="F181" s="23" t="s">
        <v>150</v>
      </c>
      <c r="G181" s="6">
        <v>50000</v>
      </c>
      <c r="H181" s="6">
        <v>0</v>
      </c>
      <c r="I181" s="7">
        <f t="shared" si="10"/>
        <v>0</v>
      </c>
    </row>
    <row r="182" spans="1:9" ht="96.2" customHeight="1" x14ac:dyDescent="0.25">
      <c r="A182" s="21" t="s">
        <v>622</v>
      </c>
      <c r="B182" s="22" t="s">
        <v>9</v>
      </c>
      <c r="C182" s="22" t="s">
        <v>25</v>
      </c>
      <c r="D182" s="22" t="s">
        <v>141</v>
      </c>
      <c r="E182" s="22" t="s">
        <v>157</v>
      </c>
      <c r="F182" s="23"/>
      <c r="G182" s="6">
        <f t="shared" ref="G182:H185" si="15">G183</f>
        <v>40000</v>
      </c>
      <c r="H182" s="6">
        <f t="shared" si="15"/>
        <v>0</v>
      </c>
      <c r="I182" s="7">
        <f t="shared" si="10"/>
        <v>0</v>
      </c>
    </row>
    <row r="183" spans="1:9" ht="57.75" customHeight="1" x14ac:dyDescent="0.25">
      <c r="A183" s="21" t="s">
        <v>623</v>
      </c>
      <c r="B183" s="22" t="s">
        <v>9</v>
      </c>
      <c r="C183" s="22" t="s">
        <v>25</v>
      </c>
      <c r="D183" s="22" t="s">
        <v>141</v>
      </c>
      <c r="E183" s="22" t="s">
        <v>158</v>
      </c>
      <c r="F183" s="23"/>
      <c r="G183" s="6">
        <f t="shared" si="15"/>
        <v>40000</v>
      </c>
      <c r="H183" s="6">
        <f t="shared" si="15"/>
        <v>0</v>
      </c>
      <c r="I183" s="7">
        <f t="shared" si="10"/>
        <v>0</v>
      </c>
    </row>
    <row r="184" spans="1:9" ht="57.75" customHeight="1" x14ac:dyDescent="0.25">
      <c r="A184" s="21" t="s">
        <v>159</v>
      </c>
      <c r="B184" s="22" t="s">
        <v>9</v>
      </c>
      <c r="C184" s="22" t="s">
        <v>25</v>
      </c>
      <c r="D184" s="22" t="s">
        <v>141</v>
      </c>
      <c r="E184" s="22" t="s">
        <v>160</v>
      </c>
      <c r="F184" s="23"/>
      <c r="G184" s="6">
        <f t="shared" si="15"/>
        <v>40000</v>
      </c>
      <c r="H184" s="6">
        <f t="shared" si="15"/>
        <v>0</v>
      </c>
      <c r="I184" s="7">
        <f t="shared" si="10"/>
        <v>0</v>
      </c>
    </row>
    <row r="185" spans="1:9" ht="38.450000000000003" customHeight="1" x14ac:dyDescent="0.25">
      <c r="A185" s="21" t="s">
        <v>50</v>
      </c>
      <c r="B185" s="22" t="s">
        <v>9</v>
      </c>
      <c r="C185" s="22" t="s">
        <v>25</v>
      </c>
      <c r="D185" s="22" t="s">
        <v>141</v>
      </c>
      <c r="E185" s="22" t="s">
        <v>160</v>
      </c>
      <c r="F185" s="23" t="s">
        <v>51</v>
      </c>
      <c r="G185" s="6">
        <f t="shared" si="15"/>
        <v>40000</v>
      </c>
      <c r="H185" s="6">
        <f t="shared" si="15"/>
        <v>0</v>
      </c>
      <c r="I185" s="7">
        <f t="shared" si="10"/>
        <v>0</v>
      </c>
    </row>
    <row r="186" spans="1:9" ht="96.2" customHeight="1" x14ac:dyDescent="0.25">
      <c r="A186" s="21" t="s">
        <v>161</v>
      </c>
      <c r="B186" s="22" t="s">
        <v>9</v>
      </c>
      <c r="C186" s="22" t="s">
        <v>25</v>
      </c>
      <c r="D186" s="22" t="s">
        <v>141</v>
      </c>
      <c r="E186" s="22" t="s">
        <v>160</v>
      </c>
      <c r="F186" s="23" t="s">
        <v>162</v>
      </c>
      <c r="G186" s="6">
        <v>40000</v>
      </c>
      <c r="H186" s="6">
        <v>0</v>
      </c>
      <c r="I186" s="7">
        <f t="shared" si="10"/>
        <v>0</v>
      </c>
    </row>
    <row r="187" spans="1:9" ht="115.5" customHeight="1" x14ac:dyDescent="0.25">
      <c r="A187" s="21" t="s">
        <v>600</v>
      </c>
      <c r="B187" s="22" t="s">
        <v>9</v>
      </c>
      <c r="C187" s="22" t="s">
        <v>25</v>
      </c>
      <c r="D187" s="22" t="s">
        <v>141</v>
      </c>
      <c r="E187" s="22" t="s">
        <v>63</v>
      </c>
      <c r="F187" s="23"/>
      <c r="G187" s="6">
        <f t="shared" ref="G187:H190" si="16">G188</f>
        <v>610389</v>
      </c>
      <c r="H187" s="6">
        <f t="shared" si="16"/>
        <v>89401.46</v>
      </c>
      <c r="I187" s="8">
        <f t="shared" si="10"/>
        <v>14.646636816849584</v>
      </c>
    </row>
    <row r="188" spans="1:9" ht="96.2" customHeight="1" x14ac:dyDescent="0.25">
      <c r="A188" s="21" t="s">
        <v>624</v>
      </c>
      <c r="B188" s="22" t="s">
        <v>9</v>
      </c>
      <c r="C188" s="22" t="s">
        <v>25</v>
      </c>
      <c r="D188" s="22" t="s">
        <v>141</v>
      </c>
      <c r="E188" s="22" t="s">
        <v>163</v>
      </c>
      <c r="F188" s="23"/>
      <c r="G188" s="6">
        <f t="shared" si="16"/>
        <v>610389</v>
      </c>
      <c r="H188" s="6">
        <f t="shared" si="16"/>
        <v>89401.46</v>
      </c>
      <c r="I188" s="8">
        <f t="shared" si="10"/>
        <v>14.646636816849584</v>
      </c>
    </row>
    <row r="189" spans="1:9" ht="57.75" customHeight="1" x14ac:dyDescent="0.25">
      <c r="A189" s="21" t="s">
        <v>164</v>
      </c>
      <c r="B189" s="22" t="s">
        <v>9</v>
      </c>
      <c r="C189" s="22" t="s">
        <v>25</v>
      </c>
      <c r="D189" s="22" t="s">
        <v>141</v>
      </c>
      <c r="E189" s="22" t="s">
        <v>165</v>
      </c>
      <c r="F189" s="23"/>
      <c r="G189" s="6">
        <f t="shared" si="16"/>
        <v>610389</v>
      </c>
      <c r="H189" s="6">
        <f t="shared" si="16"/>
        <v>89401.46</v>
      </c>
      <c r="I189" s="8">
        <f t="shared" si="10"/>
        <v>14.646636816849584</v>
      </c>
    </row>
    <row r="190" spans="1:9" ht="57.75" customHeight="1" x14ac:dyDescent="0.25">
      <c r="A190" s="21" t="s">
        <v>29</v>
      </c>
      <c r="B190" s="22" t="s">
        <v>9</v>
      </c>
      <c r="C190" s="22" t="s">
        <v>25</v>
      </c>
      <c r="D190" s="22" t="s">
        <v>141</v>
      </c>
      <c r="E190" s="22" t="s">
        <v>165</v>
      </c>
      <c r="F190" s="23" t="s">
        <v>30</v>
      </c>
      <c r="G190" s="6">
        <f t="shared" si="16"/>
        <v>610389</v>
      </c>
      <c r="H190" s="6">
        <f t="shared" si="16"/>
        <v>89401.46</v>
      </c>
      <c r="I190" s="8">
        <f t="shared" si="10"/>
        <v>14.646636816849584</v>
      </c>
    </row>
    <row r="191" spans="1:9" ht="57.75" customHeight="1" x14ac:dyDescent="0.25">
      <c r="A191" s="21" t="s">
        <v>31</v>
      </c>
      <c r="B191" s="22" t="s">
        <v>9</v>
      </c>
      <c r="C191" s="22" t="s">
        <v>25</v>
      </c>
      <c r="D191" s="22" t="s">
        <v>141</v>
      </c>
      <c r="E191" s="22" t="s">
        <v>165</v>
      </c>
      <c r="F191" s="23" t="s">
        <v>32</v>
      </c>
      <c r="G191" s="6">
        <v>610389</v>
      </c>
      <c r="H191" s="6">
        <v>89401.46</v>
      </c>
      <c r="I191" s="8">
        <f t="shared" si="10"/>
        <v>14.646636816849584</v>
      </c>
    </row>
    <row r="192" spans="1:9" ht="96.2" hidden="1" customHeight="1" x14ac:dyDescent="0.25">
      <c r="A192" s="21" t="s">
        <v>166</v>
      </c>
      <c r="B192" s="22" t="s">
        <v>9</v>
      </c>
      <c r="C192" s="22" t="s">
        <v>25</v>
      </c>
      <c r="D192" s="22" t="s">
        <v>141</v>
      </c>
      <c r="E192" s="22" t="s">
        <v>167</v>
      </c>
      <c r="F192" s="23"/>
      <c r="G192" s="6">
        <f t="shared" ref="G192:H195" si="17">G193</f>
        <v>0</v>
      </c>
      <c r="H192" s="6">
        <f t="shared" si="17"/>
        <v>0</v>
      </c>
      <c r="I192" s="8" t="e">
        <f t="shared" si="10"/>
        <v>#DIV/0!</v>
      </c>
    </row>
    <row r="193" spans="1:9" ht="57.75" hidden="1" customHeight="1" x14ac:dyDescent="0.25">
      <c r="A193" s="21" t="s">
        <v>168</v>
      </c>
      <c r="B193" s="22" t="s">
        <v>9</v>
      </c>
      <c r="C193" s="22" t="s">
        <v>25</v>
      </c>
      <c r="D193" s="22" t="s">
        <v>141</v>
      </c>
      <c r="E193" s="22" t="s">
        <v>169</v>
      </c>
      <c r="F193" s="23"/>
      <c r="G193" s="6">
        <f t="shared" si="17"/>
        <v>0</v>
      </c>
      <c r="H193" s="6">
        <f t="shared" si="17"/>
        <v>0</v>
      </c>
      <c r="I193" s="8" t="e">
        <f t="shared" si="10"/>
        <v>#DIV/0!</v>
      </c>
    </row>
    <row r="194" spans="1:9" ht="115.5" hidden="1" customHeight="1" x14ac:dyDescent="0.25">
      <c r="A194" s="21" t="s">
        <v>170</v>
      </c>
      <c r="B194" s="22" t="s">
        <v>9</v>
      </c>
      <c r="C194" s="22" t="s">
        <v>25</v>
      </c>
      <c r="D194" s="22" t="s">
        <v>141</v>
      </c>
      <c r="E194" s="22" t="s">
        <v>171</v>
      </c>
      <c r="F194" s="23"/>
      <c r="G194" s="6">
        <f t="shared" si="17"/>
        <v>0</v>
      </c>
      <c r="H194" s="6">
        <f t="shared" si="17"/>
        <v>0</v>
      </c>
      <c r="I194" s="8" t="e">
        <f t="shared" si="10"/>
        <v>#DIV/0!</v>
      </c>
    </row>
    <row r="195" spans="1:9" ht="57.75" hidden="1" customHeight="1" x14ac:dyDescent="0.25">
      <c r="A195" s="21" t="s">
        <v>29</v>
      </c>
      <c r="B195" s="22" t="s">
        <v>9</v>
      </c>
      <c r="C195" s="22" t="s">
        <v>25</v>
      </c>
      <c r="D195" s="22" t="s">
        <v>141</v>
      </c>
      <c r="E195" s="22" t="s">
        <v>171</v>
      </c>
      <c r="F195" s="23" t="s">
        <v>30</v>
      </c>
      <c r="G195" s="6">
        <f t="shared" si="17"/>
        <v>0</v>
      </c>
      <c r="H195" s="6">
        <f t="shared" si="17"/>
        <v>0</v>
      </c>
      <c r="I195" s="8" t="e">
        <f t="shared" si="10"/>
        <v>#DIV/0!</v>
      </c>
    </row>
    <row r="196" spans="1:9" ht="57.75" hidden="1" customHeight="1" x14ac:dyDescent="0.25">
      <c r="A196" s="21" t="s">
        <v>31</v>
      </c>
      <c r="B196" s="22" t="s">
        <v>9</v>
      </c>
      <c r="C196" s="22" t="s">
        <v>25</v>
      </c>
      <c r="D196" s="22" t="s">
        <v>141</v>
      </c>
      <c r="E196" s="22" t="s">
        <v>171</v>
      </c>
      <c r="F196" s="23" t="s">
        <v>32</v>
      </c>
      <c r="G196" s="6">
        <v>0</v>
      </c>
      <c r="H196" s="6"/>
      <c r="I196" s="8" t="e">
        <f t="shared" si="10"/>
        <v>#DIV/0!</v>
      </c>
    </row>
    <row r="197" spans="1:9" ht="57.75" customHeight="1" x14ac:dyDescent="0.25">
      <c r="A197" s="21" t="s">
        <v>14</v>
      </c>
      <c r="B197" s="22" t="s">
        <v>9</v>
      </c>
      <c r="C197" s="22" t="s">
        <v>25</v>
      </c>
      <c r="D197" s="22" t="s">
        <v>141</v>
      </c>
      <c r="E197" s="22" t="s">
        <v>15</v>
      </c>
      <c r="F197" s="23"/>
      <c r="G197" s="6">
        <f t="shared" ref="G197:H199" si="18">G198</f>
        <v>632999.4</v>
      </c>
      <c r="H197" s="6">
        <f t="shared" si="18"/>
        <v>80825.73</v>
      </c>
      <c r="I197" s="8">
        <f t="shared" si="10"/>
        <v>12.768689828142016</v>
      </c>
    </row>
    <row r="198" spans="1:9" ht="96.2" customHeight="1" x14ac:dyDescent="0.25">
      <c r="A198" s="21" t="s">
        <v>82</v>
      </c>
      <c r="B198" s="22" t="s">
        <v>9</v>
      </c>
      <c r="C198" s="22" t="s">
        <v>25</v>
      </c>
      <c r="D198" s="22" t="s">
        <v>141</v>
      </c>
      <c r="E198" s="22" t="s">
        <v>83</v>
      </c>
      <c r="F198" s="23"/>
      <c r="G198" s="6">
        <f t="shared" si="18"/>
        <v>632999.4</v>
      </c>
      <c r="H198" s="6">
        <f t="shared" si="18"/>
        <v>80825.73</v>
      </c>
      <c r="I198" s="8">
        <f t="shared" si="10"/>
        <v>12.768689828142016</v>
      </c>
    </row>
    <row r="199" spans="1:9" ht="173.25" customHeight="1" x14ac:dyDescent="0.25">
      <c r="A199" s="21" t="s">
        <v>172</v>
      </c>
      <c r="B199" s="22" t="s">
        <v>9</v>
      </c>
      <c r="C199" s="22" t="s">
        <v>25</v>
      </c>
      <c r="D199" s="22" t="s">
        <v>141</v>
      </c>
      <c r="E199" s="22" t="s">
        <v>173</v>
      </c>
      <c r="F199" s="23"/>
      <c r="G199" s="6">
        <f t="shared" si="18"/>
        <v>632999.4</v>
      </c>
      <c r="H199" s="6">
        <f t="shared" si="18"/>
        <v>80825.73</v>
      </c>
      <c r="I199" s="8">
        <f t="shared" si="10"/>
        <v>12.768689828142016</v>
      </c>
    </row>
    <row r="200" spans="1:9" ht="404.25" customHeight="1" x14ac:dyDescent="0.25">
      <c r="A200" s="21" t="s">
        <v>625</v>
      </c>
      <c r="B200" s="22" t="s">
        <v>9</v>
      </c>
      <c r="C200" s="22" t="s">
        <v>25</v>
      </c>
      <c r="D200" s="22" t="s">
        <v>141</v>
      </c>
      <c r="E200" s="22" t="s">
        <v>174</v>
      </c>
      <c r="F200" s="23"/>
      <c r="G200" s="6">
        <f>G201+G203</f>
        <v>632999.4</v>
      </c>
      <c r="H200" s="6">
        <f>H201+H203</f>
        <v>80825.73</v>
      </c>
      <c r="I200" s="8">
        <f t="shared" si="10"/>
        <v>12.768689828142016</v>
      </c>
    </row>
    <row r="201" spans="1:9" ht="134.85" customHeight="1" x14ac:dyDescent="0.25">
      <c r="A201" s="21" t="s">
        <v>20</v>
      </c>
      <c r="B201" s="22" t="s">
        <v>9</v>
      </c>
      <c r="C201" s="22" t="s">
        <v>25</v>
      </c>
      <c r="D201" s="22" t="s">
        <v>141</v>
      </c>
      <c r="E201" s="22" t="s">
        <v>174</v>
      </c>
      <c r="F201" s="23" t="s">
        <v>21</v>
      </c>
      <c r="G201" s="6">
        <f>G202</f>
        <v>575454</v>
      </c>
      <c r="H201" s="6">
        <f>H202</f>
        <v>79764.61</v>
      </c>
      <c r="I201" s="8">
        <f t="shared" si="10"/>
        <v>13.861161795729981</v>
      </c>
    </row>
    <row r="202" spans="1:9" ht="57.75" customHeight="1" x14ac:dyDescent="0.25">
      <c r="A202" s="21" t="s">
        <v>22</v>
      </c>
      <c r="B202" s="22" t="s">
        <v>9</v>
      </c>
      <c r="C202" s="22" t="s">
        <v>25</v>
      </c>
      <c r="D202" s="22" t="s">
        <v>141</v>
      </c>
      <c r="E202" s="22" t="s">
        <v>174</v>
      </c>
      <c r="F202" s="23" t="s">
        <v>23</v>
      </c>
      <c r="G202" s="6">
        <v>575454</v>
      </c>
      <c r="H202" s="6">
        <v>79764.61</v>
      </c>
      <c r="I202" s="8">
        <f t="shared" si="10"/>
        <v>13.861161795729981</v>
      </c>
    </row>
    <row r="203" spans="1:9" ht="57.75" customHeight="1" x14ac:dyDescent="0.25">
      <c r="A203" s="21" t="s">
        <v>29</v>
      </c>
      <c r="B203" s="22" t="s">
        <v>9</v>
      </c>
      <c r="C203" s="22" t="s">
        <v>25</v>
      </c>
      <c r="D203" s="22" t="s">
        <v>141</v>
      </c>
      <c r="E203" s="22" t="s">
        <v>174</v>
      </c>
      <c r="F203" s="23" t="s">
        <v>30</v>
      </c>
      <c r="G203" s="6">
        <f>G204</f>
        <v>57545.4</v>
      </c>
      <c r="H203" s="6">
        <f>H204</f>
        <v>1061.1199999999999</v>
      </c>
      <c r="I203" s="8">
        <f t="shared" si="10"/>
        <v>1.8439701522623875</v>
      </c>
    </row>
    <row r="204" spans="1:9" ht="57.75" customHeight="1" x14ac:dyDescent="0.25">
      <c r="A204" s="21" t="s">
        <v>31</v>
      </c>
      <c r="B204" s="22" t="s">
        <v>9</v>
      </c>
      <c r="C204" s="22" t="s">
        <v>25</v>
      </c>
      <c r="D204" s="22" t="s">
        <v>141</v>
      </c>
      <c r="E204" s="22" t="s">
        <v>174</v>
      </c>
      <c r="F204" s="23" t="s">
        <v>32</v>
      </c>
      <c r="G204" s="6">
        <v>57545.4</v>
      </c>
      <c r="H204" s="6">
        <v>1061.1199999999999</v>
      </c>
      <c r="I204" s="8">
        <f t="shared" si="10"/>
        <v>1.8439701522623875</v>
      </c>
    </row>
    <row r="205" spans="1:9" ht="38.450000000000003" customHeight="1" x14ac:dyDescent="0.25">
      <c r="A205" s="21" t="s">
        <v>175</v>
      </c>
      <c r="B205" s="22" t="s">
        <v>9</v>
      </c>
      <c r="C205" s="22" t="s">
        <v>128</v>
      </c>
      <c r="D205" s="22"/>
      <c r="E205" s="22"/>
      <c r="F205" s="23"/>
      <c r="G205" s="6">
        <f>G206+G212</f>
        <v>6008874</v>
      </c>
      <c r="H205" s="6">
        <f>H206+H212</f>
        <v>813231</v>
      </c>
      <c r="I205" s="8">
        <f t="shared" si="10"/>
        <v>13.533833460312197</v>
      </c>
    </row>
    <row r="206" spans="1:9" ht="38.450000000000003" customHeight="1" x14ac:dyDescent="0.25">
      <c r="A206" s="21" t="s">
        <v>176</v>
      </c>
      <c r="B206" s="22" t="s">
        <v>9</v>
      </c>
      <c r="C206" s="22" t="s">
        <v>128</v>
      </c>
      <c r="D206" s="22" t="s">
        <v>13</v>
      </c>
      <c r="E206" s="22"/>
      <c r="F206" s="23"/>
      <c r="G206" s="6">
        <f t="shared" ref="G206:H210" si="19">G207</f>
        <v>3252924</v>
      </c>
      <c r="H206" s="6">
        <f t="shared" si="19"/>
        <v>813231</v>
      </c>
      <c r="I206" s="8">
        <f t="shared" si="10"/>
        <v>25</v>
      </c>
    </row>
    <row r="207" spans="1:9" ht="38.450000000000003" customHeight="1" x14ac:dyDescent="0.25">
      <c r="A207" s="21" t="s">
        <v>44</v>
      </c>
      <c r="B207" s="22" t="s">
        <v>9</v>
      </c>
      <c r="C207" s="22" t="s">
        <v>128</v>
      </c>
      <c r="D207" s="22" t="s">
        <v>13</v>
      </c>
      <c r="E207" s="22" t="s">
        <v>45</v>
      </c>
      <c r="F207" s="23"/>
      <c r="G207" s="6">
        <f t="shared" si="19"/>
        <v>3252924</v>
      </c>
      <c r="H207" s="6">
        <f t="shared" si="19"/>
        <v>813231</v>
      </c>
      <c r="I207" s="8">
        <f t="shared" si="10"/>
        <v>25</v>
      </c>
    </row>
    <row r="208" spans="1:9" ht="57.75" customHeight="1" x14ac:dyDescent="0.25">
      <c r="A208" s="21" t="s">
        <v>177</v>
      </c>
      <c r="B208" s="22" t="s">
        <v>9</v>
      </c>
      <c r="C208" s="22" t="s">
        <v>128</v>
      </c>
      <c r="D208" s="22" t="s">
        <v>13</v>
      </c>
      <c r="E208" s="22" t="s">
        <v>178</v>
      </c>
      <c r="F208" s="23"/>
      <c r="G208" s="6">
        <f t="shared" si="19"/>
        <v>3252924</v>
      </c>
      <c r="H208" s="6">
        <f t="shared" si="19"/>
        <v>813231</v>
      </c>
      <c r="I208" s="8">
        <f t="shared" si="10"/>
        <v>25</v>
      </c>
    </row>
    <row r="209" spans="1:9" ht="57.75" customHeight="1" x14ac:dyDescent="0.25">
      <c r="A209" s="21" t="s">
        <v>179</v>
      </c>
      <c r="B209" s="22" t="s">
        <v>9</v>
      </c>
      <c r="C209" s="22" t="s">
        <v>128</v>
      </c>
      <c r="D209" s="22" t="s">
        <v>13</v>
      </c>
      <c r="E209" s="22" t="s">
        <v>180</v>
      </c>
      <c r="F209" s="23"/>
      <c r="G209" s="6">
        <f t="shared" si="19"/>
        <v>3252924</v>
      </c>
      <c r="H209" s="6">
        <f t="shared" si="19"/>
        <v>813231</v>
      </c>
      <c r="I209" s="8">
        <f t="shared" si="10"/>
        <v>25</v>
      </c>
    </row>
    <row r="210" spans="1:9" ht="38.450000000000003" customHeight="1" x14ac:dyDescent="0.25">
      <c r="A210" s="21" t="s">
        <v>50</v>
      </c>
      <c r="B210" s="22" t="s">
        <v>9</v>
      </c>
      <c r="C210" s="22" t="s">
        <v>128</v>
      </c>
      <c r="D210" s="22" t="s">
        <v>13</v>
      </c>
      <c r="E210" s="22" t="s">
        <v>180</v>
      </c>
      <c r="F210" s="23" t="s">
        <v>51</v>
      </c>
      <c r="G210" s="6">
        <f t="shared" si="19"/>
        <v>3252924</v>
      </c>
      <c r="H210" s="6">
        <f t="shared" si="19"/>
        <v>813231</v>
      </c>
      <c r="I210" s="8">
        <f t="shared" si="10"/>
        <v>25</v>
      </c>
    </row>
    <row r="211" spans="1:9" ht="38.450000000000003" customHeight="1" x14ac:dyDescent="0.25">
      <c r="A211" s="21" t="s">
        <v>181</v>
      </c>
      <c r="B211" s="22" t="s">
        <v>9</v>
      </c>
      <c r="C211" s="22" t="s">
        <v>128</v>
      </c>
      <c r="D211" s="22" t="s">
        <v>13</v>
      </c>
      <c r="E211" s="22" t="s">
        <v>180</v>
      </c>
      <c r="F211" s="23" t="s">
        <v>182</v>
      </c>
      <c r="G211" s="6">
        <v>3252924</v>
      </c>
      <c r="H211" s="6">
        <v>813231</v>
      </c>
      <c r="I211" s="8">
        <f t="shared" ref="I211:I284" si="20">H211/G211*100</f>
        <v>25</v>
      </c>
    </row>
    <row r="212" spans="1:9" ht="38.450000000000003" customHeight="1" x14ac:dyDescent="0.25">
      <c r="A212" s="21" t="s">
        <v>183</v>
      </c>
      <c r="B212" s="22" t="s">
        <v>9</v>
      </c>
      <c r="C212" s="22" t="s">
        <v>128</v>
      </c>
      <c r="D212" s="22" t="s">
        <v>90</v>
      </c>
      <c r="E212" s="22"/>
      <c r="F212" s="23"/>
      <c r="G212" s="6">
        <f>G213</f>
        <v>2755950</v>
      </c>
      <c r="H212" s="6">
        <f>H213</f>
        <v>0</v>
      </c>
      <c r="I212" s="8">
        <f t="shared" si="20"/>
        <v>0</v>
      </c>
    </row>
    <row r="213" spans="1:9" ht="96.2" customHeight="1" x14ac:dyDescent="0.25">
      <c r="A213" s="21" t="s">
        <v>626</v>
      </c>
      <c r="B213" s="22" t="s">
        <v>9</v>
      </c>
      <c r="C213" s="22" t="s">
        <v>128</v>
      </c>
      <c r="D213" s="22" t="s">
        <v>90</v>
      </c>
      <c r="E213" s="22" t="s">
        <v>167</v>
      </c>
      <c r="F213" s="23"/>
      <c r="G213" s="6">
        <f>G214</f>
        <v>2755950</v>
      </c>
      <c r="H213" s="6">
        <f>H214</f>
        <v>0</v>
      </c>
      <c r="I213" s="7">
        <f t="shared" si="20"/>
        <v>0</v>
      </c>
    </row>
    <row r="214" spans="1:9" ht="57.75" customHeight="1" x14ac:dyDescent="0.25">
      <c r="A214" s="21" t="s">
        <v>627</v>
      </c>
      <c r="B214" s="22" t="s">
        <v>9</v>
      </c>
      <c r="C214" s="22" t="s">
        <v>128</v>
      </c>
      <c r="D214" s="22" t="s">
        <v>90</v>
      </c>
      <c r="E214" s="22" t="s">
        <v>169</v>
      </c>
      <c r="F214" s="23"/>
      <c r="G214" s="6">
        <f>G215+G218+G221+G224</f>
        <v>2755950</v>
      </c>
      <c r="H214" s="6">
        <f>H215+H218+H221+H224</f>
        <v>0</v>
      </c>
      <c r="I214" s="7">
        <f t="shared" si="20"/>
        <v>0</v>
      </c>
    </row>
    <row r="215" spans="1:9" ht="115.5" customHeight="1" x14ac:dyDescent="0.25">
      <c r="A215" s="21" t="s">
        <v>170</v>
      </c>
      <c r="B215" s="22" t="s">
        <v>9</v>
      </c>
      <c r="C215" s="22" t="s">
        <v>128</v>
      </c>
      <c r="D215" s="22" t="s">
        <v>90</v>
      </c>
      <c r="E215" s="22" t="s">
        <v>171</v>
      </c>
      <c r="F215" s="23"/>
      <c r="G215" s="6">
        <f>G216</f>
        <v>921850</v>
      </c>
      <c r="H215" s="6">
        <f>H216</f>
        <v>0</v>
      </c>
      <c r="I215" s="7">
        <f t="shared" si="20"/>
        <v>0</v>
      </c>
    </row>
    <row r="216" spans="1:9" ht="57.75" customHeight="1" x14ac:dyDescent="0.25">
      <c r="A216" s="21" t="s">
        <v>29</v>
      </c>
      <c r="B216" s="22" t="s">
        <v>9</v>
      </c>
      <c r="C216" s="22" t="s">
        <v>128</v>
      </c>
      <c r="D216" s="22" t="s">
        <v>90</v>
      </c>
      <c r="E216" s="22" t="s">
        <v>171</v>
      </c>
      <c r="F216" s="23" t="s">
        <v>30</v>
      </c>
      <c r="G216" s="6">
        <f>G217</f>
        <v>921850</v>
      </c>
      <c r="H216" s="6">
        <f>H217</f>
        <v>0</v>
      </c>
      <c r="I216" s="8">
        <f t="shared" si="20"/>
        <v>0</v>
      </c>
    </row>
    <row r="217" spans="1:9" ht="57.75" customHeight="1" x14ac:dyDescent="0.25">
      <c r="A217" s="21" t="s">
        <v>31</v>
      </c>
      <c r="B217" s="22" t="s">
        <v>9</v>
      </c>
      <c r="C217" s="22" t="s">
        <v>128</v>
      </c>
      <c r="D217" s="22" t="s">
        <v>90</v>
      </c>
      <c r="E217" s="22" t="s">
        <v>171</v>
      </c>
      <c r="F217" s="23" t="s">
        <v>32</v>
      </c>
      <c r="G217" s="6">
        <v>921850</v>
      </c>
      <c r="H217" s="6">
        <v>0</v>
      </c>
      <c r="I217" s="8">
        <f t="shared" si="20"/>
        <v>0</v>
      </c>
    </row>
    <row r="218" spans="1:9" ht="96.2" customHeight="1" x14ac:dyDescent="0.25">
      <c r="A218" s="21" t="s">
        <v>184</v>
      </c>
      <c r="B218" s="22" t="s">
        <v>9</v>
      </c>
      <c r="C218" s="22" t="s">
        <v>128</v>
      </c>
      <c r="D218" s="22" t="s">
        <v>90</v>
      </c>
      <c r="E218" s="22" t="s">
        <v>185</v>
      </c>
      <c r="F218" s="23"/>
      <c r="G218" s="6">
        <f>G219</f>
        <v>134100</v>
      </c>
      <c r="H218" s="6">
        <f>H219</f>
        <v>0</v>
      </c>
      <c r="I218" s="8">
        <f t="shared" si="20"/>
        <v>0</v>
      </c>
    </row>
    <row r="219" spans="1:9" ht="57.75" customHeight="1" x14ac:dyDescent="0.25">
      <c r="A219" s="21" t="s">
        <v>29</v>
      </c>
      <c r="B219" s="22" t="s">
        <v>9</v>
      </c>
      <c r="C219" s="22" t="s">
        <v>128</v>
      </c>
      <c r="D219" s="22" t="s">
        <v>90</v>
      </c>
      <c r="E219" s="22" t="s">
        <v>185</v>
      </c>
      <c r="F219" s="23" t="s">
        <v>30</v>
      </c>
      <c r="G219" s="6">
        <f>G220</f>
        <v>134100</v>
      </c>
      <c r="H219" s="6">
        <f>H220</f>
        <v>0</v>
      </c>
      <c r="I219" s="8">
        <f t="shared" si="20"/>
        <v>0</v>
      </c>
    </row>
    <row r="220" spans="1:9" ht="57.75" customHeight="1" x14ac:dyDescent="0.25">
      <c r="A220" s="21" t="s">
        <v>31</v>
      </c>
      <c r="B220" s="22" t="s">
        <v>9</v>
      </c>
      <c r="C220" s="22" t="s">
        <v>128</v>
      </c>
      <c r="D220" s="22" t="s">
        <v>90</v>
      </c>
      <c r="E220" s="22" t="s">
        <v>185</v>
      </c>
      <c r="F220" s="23" t="s">
        <v>32</v>
      </c>
      <c r="G220" s="6">
        <v>134100</v>
      </c>
      <c r="H220" s="6">
        <v>0</v>
      </c>
      <c r="I220" s="8">
        <f t="shared" si="20"/>
        <v>0</v>
      </c>
    </row>
    <row r="221" spans="1:9" ht="77.099999999999994" customHeight="1" x14ac:dyDescent="0.25">
      <c r="A221" s="21" t="s">
        <v>186</v>
      </c>
      <c r="B221" s="22" t="s">
        <v>9</v>
      </c>
      <c r="C221" s="22" t="s">
        <v>128</v>
      </c>
      <c r="D221" s="22" t="s">
        <v>90</v>
      </c>
      <c r="E221" s="22" t="s">
        <v>187</v>
      </c>
      <c r="F221" s="23"/>
      <c r="G221" s="6">
        <f>G222</f>
        <v>200000</v>
      </c>
      <c r="H221" s="6">
        <f>H222</f>
        <v>0</v>
      </c>
      <c r="I221" s="8">
        <f t="shared" si="20"/>
        <v>0</v>
      </c>
    </row>
    <row r="222" spans="1:9" ht="57.75" customHeight="1" x14ac:dyDescent="0.25">
      <c r="A222" s="21" t="s">
        <v>29</v>
      </c>
      <c r="B222" s="22" t="s">
        <v>9</v>
      </c>
      <c r="C222" s="22" t="s">
        <v>128</v>
      </c>
      <c r="D222" s="22" t="s">
        <v>90</v>
      </c>
      <c r="E222" s="22" t="s">
        <v>187</v>
      </c>
      <c r="F222" s="23" t="s">
        <v>30</v>
      </c>
      <c r="G222" s="6">
        <f>G223</f>
        <v>200000</v>
      </c>
      <c r="H222" s="6">
        <f>H223</f>
        <v>0</v>
      </c>
      <c r="I222" s="8">
        <f t="shared" si="20"/>
        <v>0</v>
      </c>
    </row>
    <row r="223" spans="1:9" ht="57.75" customHeight="1" x14ac:dyDescent="0.25">
      <c r="A223" s="46" t="s">
        <v>31</v>
      </c>
      <c r="B223" s="47" t="s">
        <v>9</v>
      </c>
      <c r="C223" s="47" t="s">
        <v>128</v>
      </c>
      <c r="D223" s="47" t="s">
        <v>90</v>
      </c>
      <c r="E223" s="47" t="s">
        <v>187</v>
      </c>
      <c r="F223" s="48" t="s">
        <v>32</v>
      </c>
      <c r="G223" s="40">
        <v>200000</v>
      </c>
      <c r="H223" s="40">
        <v>0</v>
      </c>
      <c r="I223" s="50">
        <f t="shared" si="20"/>
        <v>0</v>
      </c>
    </row>
    <row r="224" spans="1:9" ht="57.75" customHeight="1" x14ac:dyDescent="0.25">
      <c r="A224" s="46" t="s">
        <v>568</v>
      </c>
      <c r="B224" s="47" t="s">
        <v>9</v>
      </c>
      <c r="C224" s="47" t="s">
        <v>128</v>
      </c>
      <c r="D224" s="47" t="s">
        <v>90</v>
      </c>
      <c r="E224" s="47" t="s">
        <v>567</v>
      </c>
      <c r="F224" s="48"/>
      <c r="G224" s="40">
        <f>G225</f>
        <v>1500000</v>
      </c>
      <c r="H224" s="40">
        <f>H225</f>
        <v>0</v>
      </c>
      <c r="I224" s="50">
        <f t="shared" si="20"/>
        <v>0</v>
      </c>
    </row>
    <row r="225" spans="1:9" ht="66" customHeight="1" x14ac:dyDescent="0.25">
      <c r="A225" s="46" t="s">
        <v>29</v>
      </c>
      <c r="B225" s="47" t="s">
        <v>9</v>
      </c>
      <c r="C225" s="47" t="s">
        <v>128</v>
      </c>
      <c r="D225" s="47" t="s">
        <v>90</v>
      </c>
      <c r="E225" s="47" t="s">
        <v>567</v>
      </c>
      <c r="F225" s="48" t="s">
        <v>30</v>
      </c>
      <c r="G225" s="40">
        <f>G226</f>
        <v>1500000</v>
      </c>
      <c r="H225" s="40">
        <f>H226</f>
        <v>0</v>
      </c>
      <c r="I225" s="50">
        <f t="shared" si="20"/>
        <v>0</v>
      </c>
    </row>
    <row r="226" spans="1:9" ht="66" customHeight="1" x14ac:dyDescent="0.25">
      <c r="A226" s="46" t="s">
        <v>31</v>
      </c>
      <c r="B226" s="47" t="s">
        <v>9</v>
      </c>
      <c r="C226" s="47" t="s">
        <v>128</v>
      </c>
      <c r="D226" s="47" t="s">
        <v>90</v>
      </c>
      <c r="E226" s="47" t="s">
        <v>567</v>
      </c>
      <c r="F226" s="48" t="s">
        <v>32</v>
      </c>
      <c r="G226" s="40">
        <v>1500000</v>
      </c>
      <c r="H226" s="40">
        <v>0</v>
      </c>
      <c r="I226" s="50">
        <f t="shared" si="20"/>
        <v>0</v>
      </c>
    </row>
    <row r="227" spans="1:9" ht="57.75" hidden="1" customHeight="1" x14ac:dyDescent="0.25">
      <c r="A227" s="21"/>
      <c r="B227" s="22"/>
      <c r="C227" s="22"/>
      <c r="D227" s="22"/>
      <c r="E227" s="22"/>
      <c r="F227" s="23"/>
      <c r="G227" s="6"/>
      <c r="H227" s="6"/>
      <c r="I227" s="50" t="e">
        <f t="shared" si="20"/>
        <v>#DIV/0!</v>
      </c>
    </row>
    <row r="228" spans="1:9" ht="38.450000000000003" customHeight="1" x14ac:dyDescent="0.25">
      <c r="A228" s="21" t="s">
        <v>188</v>
      </c>
      <c r="B228" s="22" t="s">
        <v>9</v>
      </c>
      <c r="C228" s="22" t="s">
        <v>43</v>
      </c>
      <c r="D228" s="22"/>
      <c r="E228" s="22"/>
      <c r="F228" s="23"/>
      <c r="G228" s="6">
        <f>G229+G235+G247</f>
        <v>2819385.47</v>
      </c>
      <c r="H228" s="6">
        <f>H229+H235+H247</f>
        <v>474035.75</v>
      </c>
      <c r="I228" s="50">
        <f t="shared" si="20"/>
        <v>16.813442327912682</v>
      </c>
    </row>
    <row r="229" spans="1:9" ht="57.75" customHeight="1" x14ac:dyDescent="0.25">
      <c r="A229" s="21" t="s">
        <v>189</v>
      </c>
      <c r="B229" s="22" t="s">
        <v>9</v>
      </c>
      <c r="C229" s="22" t="s">
        <v>43</v>
      </c>
      <c r="D229" s="22" t="s">
        <v>128</v>
      </c>
      <c r="E229" s="22"/>
      <c r="F229" s="23"/>
      <c r="G229" s="6">
        <f t="shared" ref="G229:H233" si="21">G230</f>
        <v>10000</v>
      </c>
      <c r="H229" s="6">
        <f t="shared" si="21"/>
        <v>8400</v>
      </c>
      <c r="I229" s="8">
        <f t="shared" si="20"/>
        <v>84</v>
      </c>
    </row>
    <row r="230" spans="1:9" ht="96.2" customHeight="1" x14ac:dyDescent="0.25">
      <c r="A230" s="21" t="s">
        <v>628</v>
      </c>
      <c r="B230" s="22" t="s">
        <v>9</v>
      </c>
      <c r="C230" s="22" t="s">
        <v>43</v>
      </c>
      <c r="D230" s="22" t="s">
        <v>128</v>
      </c>
      <c r="E230" s="22" t="s">
        <v>190</v>
      </c>
      <c r="F230" s="23"/>
      <c r="G230" s="6">
        <f t="shared" si="21"/>
        <v>10000</v>
      </c>
      <c r="H230" s="6">
        <f t="shared" si="21"/>
        <v>8400</v>
      </c>
      <c r="I230" s="8">
        <f t="shared" si="20"/>
        <v>84</v>
      </c>
    </row>
    <row r="231" spans="1:9" ht="77.099999999999994" customHeight="1" x14ac:dyDescent="0.25">
      <c r="A231" s="21" t="s">
        <v>629</v>
      </c>
      <c r="B231" s="22" t="s">
        <v>9</v>
      </c>
      <c r="C231" s="22" t="s">
        <v>43</v>
      </c>
      <c r="D231" s="22" t="s">
        <v>128</v>
      </c>
      <c r="E231" s="22" t="s">
        <v>191</v>
      </c>
      <c r="F231" s="23"/>
      <c r="G231" s="6">
        <f t="shared" si="21"/>
        <v>10000</v>
      </c>
      <c r="H231" s="6">
        <f t="shared" si="21"/>
        <v>8400</v>
      </c>
      <c r="I231" s="8">
        <f t="shared" si="20"/>
        <v>84</v>
      </c>
    </row>
    <row r="232" spans="1:9" ht="77.099999999999994" customHeight="1" x14ac:dyDescent="0.25">
      <c r="A232" s="21" t="s">
        <v>192</v>
      </c>
      <c r="B232" s="22" t="s">
        <v>9</v>
      </c>
      <c r="C232" s="22" t="s">
        <v>43</v>
      </c>
      <c r="D232" s="22" t="s">
        <v>128</v>
      </c>
      <c r="E232" s="22" t="s">
        <v>193</v>
      </c>
      <c r="F232" s="23"/>
      <c r="G232" s="6">
        <f t="shared" si="21"/>
        <v>10000</v>
      </c>
      <c r="H232" s="6">
        <f t="shared" si="21"/>
        <v>8400</v>
      </c>
      <c r="I232" s="8">
        <f t="shared" si="20"/>
        <v>84</v>
      </c>
    </row>
    <row r="233" spans="1:9" ht="57.75" customHeight="1" x14ac:dyDescent="0.25">
      <c r="A233" s="21" t="s">
        <v>29</v>
      </c>
      <c r="B233" s="22" t="s">
        <v>9</v>
      </c>
      <c r="C233" s="22" t="s">
        <v>43</v>
      </c>
      <c r="D233" s="22" t="s">
        <v>128</v>
      </c>
      <c r="E233" s="22" t="s">
        <v>193</v>
      </c>
      <c r="F233" s="23" t="s">
        <v>30</v>
      </c>
      <c r="G233" s="6">
        <f t="shared" si="21"/>
        <v>10000</v>
      </c>
      <c r="H233" s="6">
        <f t="shared" si="21"/>
        <v>8400</v>
      </c>
      <c r="I233" s="8">
        <f t="shared" si="20"/>
        <v>84</v>
      </c>
    </row>
    <row r="234" spans="1:9" ht="57.75" customHeight="1" x14ac:dyDescent="0.25">
      <c r="A234" s="21" t="s">
        <v>31</v>
      </c>
      <c r="B234" s="22" t="s">
        <v>9</v>
      </c>
      <c r="C234" s="22" t="s">
        <v>43</v>
      </c>
      <c r="D234" s="22" t="s">
        <v>128</v>
      </c>
      <c r="E234" s="22" t="s">
        <v>193</v>
      </c>
      <c r="F234" s="23" t="s">
        <v>32</v>
      </c>
      <c r="G234" s="6">
        <v>10000</v>
      </c>
      <c r="H234" s="6">
        <v>8400</v>
      </c>
      <c r="I234" s="8">
        <f t="shared" si="20"/>
        <v>84</v>
      </c>
    </row>
    <row r="235" spans="1:9" ht="38.450000000000003" customHeight="1" x14ac:dyDescent="0.25">
      <c r="A235" s="21" t="s">
        <v>194</v>
      </c>
      <c r="B235" s="22" t="s">
        <v>9</v>
      </c>
      <c r="C235" s="22" t="s">
        <v>43</v>
      </c>
      <c r="D235" s="22" t="s">
        <v>43</v>
      </c>
      <c r="E235" s="22"/>
      <c r="F235" s="23"/>
      <c r="G235" s="6">
        <f>G236</f>
        <v>220000</v>
      </c>
      <c r="H235" s="6">
        <f>H236</f>
        <v>0</v>
      </c>
      <c r="I235" s="8">
        <f t="shared" si="20"/>
        <v>0</v>
      </c>
    </row>
    <row r="236" spans="1:9" ht="115.5" customHeight="1" x14ac:dyDescent="0.25">
      <c r="A236" s="21" t="s">
        <v>610</v>
      </c>
      <c r="B236" s="22" t="s">
        <v>9</v>
      </c>
      <c r="C236" s="22" t="s">
        <v>43</v>
      </c>
      <c r="D236" s="22" t="s">
        <v>43</v>
      </c>
      <c r="E236" s="22" t="s">
        <v>111</v>
      </c>
      <c r="F236" s="23"/>
      <c r="G236" s="6">
        <f>G237</f>
        <v>220000</v>
      </c>
      <c r="H236" s="6">
        <f>H237</f>
        <v>0</v>
      </c>
      <c r="I236" s="8">
        <f t="shared" si="20"/>
        <v>0</v>
      </c>
    </row>
    <row r="237" spans="1:9" ht="134.85" customHeight="1" x14ac:dyDescent="0.25">
      <c r="A237" s="21" t="s">
        <v>630</v>
      </c>
      <c r="B237" s="22" t="s">
        <v>9</v>
      </c>
      <c r="C237" s="22" t="s">
        <v>43</v>
      </c>
      <c r="D237" s="22" t="s">
        <v>43</v>
      </c>
      <c r="E237" s="22" t="s">
        <v>195</v>
      </c>
      <c r="F237" s="23"/>
      <c r="G237" s="6">
        <f>G238+G241+G244</f>
        <v>220000</v>
      </c>
      <c r="H237" s="6">
        <f>H238+H241+H244</f>
        <v>0</v>
      </c>
      <c r="I237" s="8">
        <f t="shared" si="20"/>
        <v>0</v>
      </c>
    </row>
    <row r="238" spans="1:9" ht="38.450000000000003" customHeight="1" x14ac:dyDescent="0.25">
      <c r="A238" s="21" t="s">
        <v>631</v>
      </c>
      <c r="B238" s="22" t="s">
        <v>9</v>
      </c>
      <c r="C238" s="22" t="s">
        <v>43</v>
      </c>
      <c r="D238" s="22" t="s">
        <v>43</v>
      </c>
      <c r="E238" s="22" t="s">
        <v>196</v>
      </c>
      <c r="F238" s="23"/>
      <c r="G238" s="6">
        <f>G239</f>
        <v>100000</v>
      </c>
      <c r="H238" s="6">
        <f>H239</f>
        <v>0</v>
      </c>
      <c r="I238" s="8">
        <f t="shared" si="20"/>
        <v>0</v>
      </c>
    </row>
    <row r="239" spans="1:9" ht="38.450000000000003" customHeight="1" x14ac:dyDescent="0.25">
      <c r="A239" s="21" t="s">
        <v>197</v>
      </c>
      <c r="B239" s="22" t="s">
        <v>9</v>
      </c>
      <c r="C239" s="22" t="s">
        <v>43</v>
      </c>
      <c r="D239" s="22" t="s">
        <v>43</v>
      </c>
      <c r="E239" s="22" t="s">
        <v>196</v>
      </c>
      <c r="F239" s="23" t="s">
        <v>198</v>
      </c>
      <c r="G239" s="6">
        <f>G240</f>
        <v>100000</v>
      </c>
      <c r="H239" s="6">
        <f>H240</f>
        <v>0</v>
      </c>
      <c r="I239" s="8">
        <f t="shared" si="20"/>
        <v>0</v>
      </c>
    </row>
    <row r="240" spans="1:9" ht="57.75" customHeight="1" x14ac:dyDescent="0.25">
      <c r="A240" s="21" t="s">
        <v>199</v>
      </c>
      <c r="B240" s="22" t="s">
        <v>9</v>
      </c>
      <c r="C240" s="22" t="s">
        <v>43</v>
      </c>
      <c r="D240" s="22" t="s">
        <v>43</v>
      </c>
      <c r="E240" s="22" t="s">
        <v>196</v>
      </c>
      <c r="F240" s="23" t="s">
        <v>200</v>
      </c>
      <c r="G240" s="6">
        <v>100000</v>
      </c>
      <c r="H240" s="6">
        <v>0</v>
      </c>
      <c r="I240" s="8">
        <f t="shared" si="20"/>
        <v>0</v>
      </c>
    </row>
    <row r="241" spans="1:9" ht="57.75" customHeight="1" x14ac:dyDescent="0.25">
      <c r="A241" s="21" t="s">
        <v>201</v>
      </c>
      <c r="B241" s="22" t="s">
        <v>9</v>
      </c>
      <c r="C241" s="22" t="s">
        <v>43</v>
      </c>
      <c r="D241" s="22" t="s">
        <v>43</v>
      </c>
      <c r="E241" s="22" t="s">
        <v>202</v>
      </c>
      <c r="F241" s="23"/>
      <c r="G241" s="6">
        <f>G242</f>
        <v>60000</v>
      </c>
      <c r="H241" s="6">
        <f>H242</f>
        <v>0</v>
      </c>
      <c r="I241" s="8">
        <f t="shared" si="20"/>
        <v>0</v>
      </c>
    </row>
    <row r="242" spans="1:9" ht="57.75" customHeight="1" x14ac:dyDescent="0.25">
      <c r="A242" s="21" t="s">
        <v>29</v>
      </c>
      <c r="B242" s="22" t="s">
        <v>9</v>
      </c>
      <c r="C242" s="22" t="s">
        <v>43</v>
      </c>
      <c r="D242" s="22" t="s">
        <v>43</v>
      </c>
      <c r="E242" s="22" t="s">
        <v>202</v>
      </c>
      <c r="F242" s="23" t="s">
        <v>30</v>
      </c>
      <c r="G242" s="6">
        <f>G243</f>
        <v>60000</v>
      </c>
      <c r="H242" s="6">
        <f>H243</f>
        <v>0</v>
      </c>
      <c r="I242" s="8">
        <f t="shared" si="20"/>
        <v>0</v>
      </c>
    </row>
    <row r="243" spans="1:9" ht="57.75" customHeight="1" x14ac:dyDescent="0.25">
      <c r="A243" s="21" t="s">
        <v>31</v>
      </c>
      <c r="B243" s="22" t="s">
        <v>9</v>
      </c>
      <c r="C243" s="22" t="s">
        <v>43</v>
      </c>
      <c r="D243" s="22" t="s">
        <v>43</v>
      </c>
      <c r="E243" s="22" t="s">
        <v>202</v>
      </c>
      <c r="F243" s="23" t="s">
        <v>32</v>
      </c>
      <c r="G243" s="6">
        <v>60000</v>
      </c>
      <c r="H243" s="6">
        <v>0</v>
      </c>
      <c r="I243" s="8">
        <f t="shared" si="20"/>
        <v>0</v>
      </c>
    </row>
    <row r="244" spans="1:9" ht="38.450000000000003" customHeight="1" x14ac:dyDescent="0.25">
      <c r="A244" s="21" t="s">
        <v>632</v>
      </c>
      <c r="B244" s="22" t="s">
        <v>9</v>
      </c>
      <c r="C244" s="22" t="s">
        <v>43</v>
      </c>
      <c r="D244" s="22" t="s">
        <v>43</v>
      </c>
      <c r="E244" s="22" t="s">
        <v>203</v>
      </c>
      <c r="F244" s="23"/>
      <c r="G244" s="6">
        <f>G245</f>
        <v>60000</v>
      </c>
      <c r="H244" s="6">
        <f>H245</f>
        <v>0</v>
      </c>
      <c r="I244" s="8">
        <f t="shared" si="20"/>
        <v>0</v>
      </c>
    </row>
    <row r="245" spans="1:9" ht="38.450000000000003" customHeight="1" x14ac:dyDescent="0.25">
      <c r="A245" s="21" t="s">
        <v>197</v>
      </c>
      <c r="B245" s="22" t="s">
        <v>9</v>
      </c>
      <c r="C245" s="22" t="s">
        <v>43</v>
      </c>
      <c r="D245" s="22" t="s">
        <v>43</v>
      </c>
      <c r="E245" s="22" t="s">
        <v>203</v>
      </c>
      <c r="F245" s="23" t="s">
        <v>198</v>
      </c>
      <c r="G245" s="6">
        <f>G246</f>
        <v>60000</v>
      </c>
      <c r="H245" s="6">
        <f>H246</f>
        <v>0</v>
      </c>
      <c r="I245" s="8">
        <f t="shared" si="20"/>
        <v>0</v>
      </c>
    </row>
    <row r="246" spans="1:9" ht="57.75" customHeight="1" x14ac:dyDescent="0.25">
      <c r="A246" s="21" t="s">
        <v>199</v>
      </c>
      <c r="B246" s="22" t="s">
        <v>9</v>
      </c>
      <c r="C246" s="22" t="s">
        <v>43</v>
      </c>
      <c r="D246" s="22" t="s">
        <v>43</v>
      </c>
      <c r="E246" s="22" t="s">
        <v>203</v>
      </c>
      <c r="F246" s="23" t="s">
        <v>200</v>
      </c>
      <c r="G246" s="6">
        <v>60000</v>
      </c>
      <c r="H246" s="6">
        <v>0</v>
      </c>
      <c r="I246" s="8">
        <f t="shared" si="20"/>
        <v>0</v>
      </c>
    </row>
    <row r="247" spans="1:9" ht="38.450000000000003" customHeight="1" x14ac:dyDescent="0.25">
      <c r="A247" s="21" t="s">
        <v>204</v>
      </c>
      <c r="B247" s="22" t="s">
        <v>9</v>
      </c>
      <c r="C247" s="22" t="s">
        <v>43</v>
      </c>
      <c r="D247" s="22" t="s">
        <v>135</v>
      </c>
      <c r="E247" s="22"/>
      <c r="F247" s="23"/>
      <c r="G247" s="6">
        <f t="shared" ref="G247:H250" si="22">G248</f>
        <v>2589385.4700000002</v>
      </c>
      <c r="H247" s="6">
        <f t="shared" si="22"/>
        <v>465635.75</v>
      </c>
      <c r="I247" s="8">
        <f t="shared" si="20"/>
        <v>17.982480993839822</v>
      </c>
    </row>
    <row r="248" spans="1:9" ht="57.75" customHeight="1" x14ac:dyDescent="0.25">
      <c r="A248" s="21" t="s">
        <v>14</v>
      </c>
      <c r="B248" s="22" t="s">
        <v>9</v>
      </c>
      <c r="C248" s="22" t="s">
        <v>43</v>
      </c>
      <c r="D248" s="22" t="s">
        <v>135</v>
      </c>
      <c r="E248" s="22" t="s">
        <v>15</v>
      </c>
      <c r="F248" s="23"/>
      <c r="G248" s="6">
        <f t="shared" si="22"/>
        <v>2589385.4700000002</v>
      </c>
      <c r="H248" s="6">
        <f t="shared" si="22"/>
        <v>465635.75</v>
      </c>
      <c r="I248" s="8">
        <f t="shared" si="20"/>
        <v>17.982480993839822</v>
      </c>
    </row>
    <row r="249" spans="1:9" ht="96.2" customHeight="1" x14ac:dyDescent="0.25">
      <c r="A249" s="21" t="s">
        <v>82</v>
      </c>
      <c r="B249" s="22" t="s">
        <v>9</v>
      </c>
      <c r="C249" s="22" t="s">
        <v>43</v>
      </c>
      <c r="D249" s="22" t="s">
        <v>135</v>
      </c>
      <c r="E249" s="22" t="s">
        <v>83</v>
      </c>
      <c r="F249" s="23"/>
      <c r="G249" s="6">
        <f t="shared" si="22"/>
        <v>2589385.4700000002</v>
      </c>
      <c r="H249" s="6">
        <f t="shared" si="22"/>
        <v>465635.75</v>
      </c>
      <c r="I249" s="8">
        <f t="shared" si="20"/>
        <v>17.982480993839822</v>
      </c>
    </row>
    <row r="250" spans="1:9" ht="134.85" customHeight="1" x14ac:dyDescent="0.25">
      <c r="A250" s="21" t="s">
        <v>205</v>
      </c>
      <c r="B250" s="22" t="s">
        <v>9</v>
      </c>
      <c r="C250" s="22" t="s">
        <v>43</v>
      </c>
      <c r="D250" s="22" t="s">
        <v>135</v>
      </c>
      <c r="E250" s="22" t="s">
        <v>206</v>
      </c>
      <c r="F250" s="23"/>
      <c r="G250" s="6">
        <f t="shared" si="22"/>
        <v>2589385.4700000002</v>
      </c>
      <c r="H250" s="6">
        <f t="shared" si="22"/>
        <v>465635.75</v>
      </c>
      <c r="I250" s="8">
        <f t="shared" si="20"/>
        <v>17.982480993839822</v>
      </c>
    </row>
    <row r="251" spans="1:9" ht="134.85" customHeight="1" x14ac:dyDescent="0.25">
      <c r="A251" s="21" t="s">
        <v>207</v>
      </c>
      <c r="B251" s="22" t="s">
        <v>9</v>
      </c>
      <c r="C251" s="22" t="s">
        <v>43</v>
      </c>
      <c r="D251" s="22" t="s">
        <v>135</v>
      </c>
      <c r="E251" s="22" t="s">
        <v>208</v>
      </c>
      <c r="F251" s="23"/>
      <c r="G251" s="6">
        <f>G252+G254</f>
        <v>2589385.4700000002</v>
      </c>
      <c r="H251" s="6">
        <f>H252+H254</f>
        <v>465635.75</v>
      </c>
      <c r="I251" s="8">
        <f t="shared" si="20"/>
        <v>17.982480993839822</v>
      </c>
    </row>
    <row r="252" spans="1:9" ht="134.85" customHeight="1" x14ac:dyDescent="0.25">
      <c r="A252" s="21" t="s">
        <v>20</v>
      </c>
      <c r="B252" s="22" t="s">
        <v>9</v>
      </c>
      <c r="C252" s="22" t="s">
        <v>43</v>
      </c>
      <c r="D252" s="22" t="s">
        <v>135</v>
      </c>
      <c r="E252" s="22" t="s">
        <v>208</v>
      </c>
      <c r="F252" s="23" t="s">
        <v>21</v>
      </c>
      <c r="G252" s="6">
        <f>G253</f>
        <v>2353986.79</v>
      </c>
      <c r="H252" s="6">
        <f>H253</f>
        <v>459981.72</v>
      </c>
      <c r="I252" s="8">
        <f t="shared" si="20"/>
        <v>19.540539562671036</v>
      </c>
    </row>
    <row r="253" spans="1:9" ht="57.75" customHeight="1" x14ac:dyDescent="0.25">
      <c r="A253" s="21" t="s">
        <v>22</v>
      </c>
      <c r="B253" s="22" t="s">
        <v>9</v>
      </c>
      <c r="C253" s="22" t="s">
        <v>43</v>
      </c>
      <c r="D253" s="22" t="s">
        <v>135</v>
      </c>
      <c r="E253" s="22" t="s">
        <v>208</v>
      </c>
      <c r="F253" s="23" t="s">
        <v>23</v>
      </c>
      <c r="G253" s="6">
        <v>2353986.79</v>
      </c>
      <c r="H253" s="6">
        <v>459981.72</v>
      </c>
      <c r="I253" s="8">
        <f t="shared" si="20"/>
        <v>19.540539562671036</v>
      </c>
    </row>
    <row r="254" spans="1:9" ht="57.75" customHeight="1" x14ac:dyDescent="0.25">
      <c r="A254" s="21" t="s">
        <v>29</v>
      </c>
      <c r="B254" s="22" t="s">
        <v>9</v>
      </c>
      <c r="C254" s="22" t="s">
        <v>43</v>
      </c>
      <c r="D254" s="22" t="s">
        <v>135</v>
      </c>
      <c r="E254" s="22" t="s">
        <v>208</v>
      </c>
      <c r="F254" s="23" t="s">
        <v>30</v>
      </c>
      <c r="G254" s="6">
        <f>G255</f>
        <v>235398.68</v>
      </c>
      <c r="H254" s="6">
        <f>H255</f>
        <v>5654.03</v>
      </c>
      <c r="I254" s="8">
        <f t="shared" si="20"/>
        <v>2.4018953717157632</v>
      </c>
    </row>
    <row r="255" spans="1:9" ht="57.75" customHeight="1" x14ac:dyDescent="0.25">
      <c r="A255" s="21" t="s">
        <v>31</v>
      </c>
      <c r="B255" s="22" t="s">
        <v>9</v>
      </c>
      <c r="C255" s="22" t="s">
        <v>43</v>
      </c>
      <c r="D255" s="22" t="s">
        <v>135</v>
      </c>
      <c r="E255" s="22" t="s">
        <v>208</v>
      </c>
      <c r="F255" s="23" t="s">
        <v>32</v>
      </c>
      <c r="G255" s="6">
        <v>235398.68</v>
      </c>
      <c r="H255" s="6">
        <v>5654.03</v>
      </c>
      <c r="I255" s="8">
        <f t="shared" si="20"/>
        <v>2.4018953717157632</v>
      </c>
    </row>
    <row r="256" spans="1:9" ht="38.450000000000003" customHeight="1" x14ac:dyDescent="0.25">
      <c r="A256" s="21" t="s">
        <v>209</v>
      </c>
      <c r="B256" s="22" t="s">
        <v>9</v>
      </c>
      <c r="C256" s="22" t="s">
        <v>92</v>
      </c>
      <c r="D256" s="22"/>
      <c r="E256" s="22"/>
      <c r="F256" s="23"/>
      <c r="G256" s="6">
        <f>G257+G263+G275</f>
        <v>17185966.780000001</v>
      </c>
      <c r="H256" s="6">
        <f>H257+H263+H275</f>
        <v>2639731.66</v>
      </c>
      <c r="I256" s="8">
        <f t="shared" si="20"/>
        <v>15.359808928945224</v>
      </c>
    </row>
    <row r="257" spans="1:9" ht="38.450000000000003" customHeight="1" x14ac:dyDescent="0.25">
      <c r="A257" s="21" t="s">
        <v>210</v>
      </c>
      <c r="B257" s="22" t="s">
        <v>9</v>
      </c>
      <c r="C257" s="22" t="s">
        <v>92</v>
      </c>
      <c r="D257" s="22" t="s">
        <v>11</v>
      </c>
      <c r="E257" s="22"/>
      <c r="F257" s="23"/>
      <c r="G257" s="6">
        <f t="shared" ref="G257:H261" si="23">G258</f>
        <v>7651890</v>
      </c>
      <c r="H257" s="6">
        <f t="shared" si="23"/>
        <v>1216349.28</v>
      </c>
      <c r="I257" s="8">
        <f t="shared" si="20"/>
        <v>15.89606332553134</v>
      </c>
    </row>
    <row r="258" spans="1:9" ht="38.450000000000003" customHeight="1" x14ac:dyDescent="0.25">
      <c r="A258" s="21" t="s">
        <v>44</v>
      </c>
      <c r="B258" s="22" t="s">
        <v>9</v>
      </c>
      <c r="C258" s="22" t="s">
        <v>92</v>
      </c>
      <c r="D258" s="22" t="s">
        <v>11</v>
      </c>
      <c r="E258" s="22" t="s">
        <v>45</v>
      </c>
      <c r="F258" s="23"/>
      <c r="G258" s="6">
        <f t="shared" si="23"/>
        <v>7651890</v>
      </c>
      <c r="H258" s="6">
        <f t="shared" si="23"/>
        <v>1216349.28</v>
      </c>
      <c r="I258" s="8">
        <f t="shared" si="20"/>
        <v>15.89606332553134</v>
      </c>
    </row>
    <row r="259" spans="1:9" ht="38.450000000000003" customHeight="1" x14ac:dyDescent="0.25">
      <c r="A259" s="21" t="s">
        <v>211</v>
      </c>
      <c r="B259" s="22" t="s">
        <v>9</v>
      </c>
      <c r="C259" s="22" t="s">
        <v>92</v>
      </c>
      <c r="D259" s="22" t="s">
        <v>11</v>
      </c>
      <c r="E259" s="22" t="s">
        <v>212</v>
      </c>
      <c r="F259" s="23"/>
      <c r="G259" s="6">
        <f t="shared" si="23"/>
        <v>7651890</v>
      </c>
      <c r="H259" s="6">
        <f t="shared" si="23"/>
        <v>1216349.28</v>
      </c>
      <c r="I259" s="8">
        <f t="shared" si="20"/>
        <v>15.89606332553134</v>
      </c>
    </row>
    <row r="260" spans="1:9" ht="77.099999999999994" customHeight="1" x14ac:dyDescent="0.25">
      <c r="A260" s="21" t="s">
        <v>213</v>
      </c>
      <c r="B260" s="22" t="s">
        <v>9</v>
      </c>
      <c r="C260" s="22" t="s">
        <v>92</v>
      </c>
      <c r="D260" s="22" t="s">
        <v>11</v>
      </c>
      <c r="E260" s="22" t="s">
        <v>214</v>
      </c>
      <c r="F260" s="23"/>
      <c r="G260" s="6">
        <f t="shared" si="23"/>
        <v>7651890</v>
      </c>
      <c r="H260" s="6">
        <f t="shared" si="23"/>
        <v>1216349.28</v>
      </c>
      <c r="I260" s="8">
        <f t="shared" si="20"/>
        <v>15.89606332553134</v>
      </c>
    </row>
    <row r="261" spans="1:9" ht="38.450000000000003" customHeight="1" x14ac:dyDescent="0.25">
      <c r="A261" s="21" t="s">
        <v>197</v>
      </c>
      <c r="B261" s="22" t="s">
        <v>9</v>
      </c>
      <c r="C261" s="22" t="s">
        <v>92</v>
      </c>
      <c r="D261" s="22" t="s">
        <v>11</v>
      </c>
      <c r="E261" s="22" t="s">
        <v>214</v>
      </c>
      <c r="F261" s="23" t="s">
        <v>198</v>
      </c>
      <c r="G261" s="6">
        <f t="shared" si="23"/>
        <v>7651890</v>
      </c>
      <c r="H261" s="6">
        <f t="shared" si="23"/>
        <v>1216349.28</v>
      </c>
      <c r="I261" s="8">
        <f t="shared" si="20"/>
        <v>15.89606332553134</v>
      </c>
    </row>
    <row r="262" spans="1:9" ht="38.450000000000003" customHeight="1" x14ac:dyDescent="0.25">
      <c r="A262" s="21" t="s">
        <v>215</v>
      </c>
      <c r="B262" s="22" t="s">
        <v>9</v>
      </c>
      <c r="C262" s="22" t="s">
        <v>92</v>
      </c>
      <c r="D262" s="22" t="s">
        <v>11</v>
      </c>
      <c r="E262" s="22" t="s">
        <v>214</v>
      </c>
      <c r="F262" s="23" t="s">
        <v>216</v>
      </c>
      <c r="G262" s="6">
        <v>7651890</v>
      </c>
      <c r="H262" s="6">
        <v>1216349.28</v>
      </c>
      <c r="I262" s="8">
        <f t="shared" si="20"/>
        <v>15.89606332553134</v>
      </c>
    </row>
    <row r="263" spans="1:9" ht="38.450000000000003" customHeight="1" x14ac:dyDescent="0.25">
      <c r="A263" s="21" t="s">
        <v>217</v>
      </c>
      <c r="B263" s="22" t="s">
        <v>9</v>
      </c>
      <c r="C263" s="22" t="s">
        <v>92</v>
      </c>
      <c r="D263" s="22" t="s">
        <v>25</v>
      </c>
      <c r="E263" s="22"/>
      <c r="F263" s="23"/>
      <c r="G263" s="6">
        <f>G264</f>
        <v>420876.78</v>
      </c>
      <c r="H263" s="6">
        <f>H264</f>
        <v>0</v>
      </c>
      <c r="I263" s="8">
        <f t="shared" si="20"/>
        <v>0</v>
      </c>
    </row>
    <row r="264" spans="1:9" ht="38.450000000000003" customHeight="1" x14ac:dyDescent="0.25">
      <c r="A264" s="21" t="s">
        <v>633</v>
      </c>
      <c r="B264" s="22" t="s">
        <v>9</v>
      </c>
      <c r="C264" s="22" t="s">
        <v>92</v>
      </c>
      <c r="D264" s="22" t="s">
        <v>25</v>
      </c>
      <c r="E264" s="22" t="s">
        <v>218</v>
      </c>
      <c r="F264" s="23"/>
      <c r="G264" s="6">
        <f>G265</f>
        <v>420876.78</v>
      </c>
      <c r="H264" s="6">
        <f>H265</f>
        <v>0</v>
      </c>
      <c r="I264" s="8">
        <f t="shared" si="20"/>
        <v>0</v>
      </c>
    </row>
    <row r="265" spans="1:9" ht="153.94999999999999" customHeight="1" x14ac:dyDescent="0.25">
      <c r="A265" s="21" t="s">
        <v>608</v>
      </c>
      <c r="B265" s="22" t="s">
        <v>9</v>
      </c>
      <c r="C265" s="22" t="s">
        <v>92</v>
      </c>
      <c r="D265" s="22" t="s">
        <v>25</v>
      </c>
      <c r="E265" s="22" t="s">
        <v>219</v>
      </c>
      <c r="F265" s="23"/>
      <c r="G265" s="6">
        <f>G266+G269+G272</f>
        <v>420876.78</v>
      </c>
      <c r="H265" s="6">
        <f>H266+H269+H272</f>
        <v>0</v>
      </c>
      <c r="I265" s="8">
        <f t="shared" si="20"/>
        <v>0</v>
      </c>
    </row>
    <row r="266" spans="1:9" ht="77.099999999999994" customHeight="1" x14ac:dyDescent="0.25">
      <c r="A266" s="21" t="s">
        <v>220</v>
      </c>
      <c r="B266" s="22" t="s">
        <v>9</v>
      </c>
      <c r="C266" s="22" t="s">
        <v>92</v>
      </c>
      <c r="D266" s="22" t="s">
        <v>25</v>
      </c>
      <c r="E266" s="22" t="s">
        <v>221</v>
      </c>
      <c r="F266" s="23"/>
      <c r="G266" s="6">
        <f>G267</f>
        <v>252715.91</v>
      </c>
      <c r="H266" s="6">
        <f>H267</f>
        <v>0</v>
      </c>
      <c r="I266" s="8">
        <f t="shared" si="20"/>
        <v>0</v>
      </c>
    </row>
    <row r="267" spans="1:9" ht="38.450000000000003" customHeight="1" x14ac:dyDescent="0.25">
      <c r="A267" s="21" t="s">
        <v>197</v>
      </c>
      <c r="B267" s="22" t="s">
        <v>9</v>
      </c>
      <c r="C267" s="22" t="s">
        <v>92</v>
      </c>
      <c r="D267" s="22" t="s">
        <v>25</v>
      </c>
      <c r="E267" s="22" t="s">
        <v>221</v>
      </c>
      <c r="F267" s="23" t="s">
        <v>198</v>
      </c>
      <c r="G267" s="6">
        <f>G268</f>
        <v>252715.91</v>
      </c>
      <c r="H267" s="6">
        <f>H268</f>
        <v>0</v>
      </c>
      <c r="I267" s="8">
        <f t="shared" si="20"/>
        <v>0</v>
      </c>
    </row>
    <row r="268" spans="1:9" ht="57.75" customHeight="1" x14ac:dyDescent="0.25">
      <c r="A268" s="21" t="s">
        <v>199</v>
      </c>
      <c r="B268" s="22" t="s">
        <v>9</v>
      </c>
      <c r="C268" s="22" t="s">
        <v>92</v>
      </c>
      <c r="D268" s="22" t="s">
        <v>25</v>
      </c>
      <c r="E268" s="22" t="s">
        <v>221</v>
      </c>
      <c r="F268" s="23" t="s">
        <v>200</v>
      </c>
      <c r="G268" s="6">
        <v>252715.91</v>
      </c>
      <c r="H268" s="6">
        <v>0</v>
      </c>
      <c r="I268" s="8">
        <f t="shared" si="20"/>
        <v>0</v>
      </c>
    </row>
    <row r="269" spans="1:9" ht="96.2" customHeight="1" x14ac:dyDescent="0.25">
      <c r="A269" s="21" t="s">
        <v>222</v>
      </c>
      <c r="B269" s="22" t="s">
        <v>9</v>
      </c>
      <c r="C269" s="22" t="s">
        <v>92</v>
      </c>
      <c r="D269" s="22" t="s">
        <v>25</v>
      </c>
      <c r="E269" s="22" t="s">
        <v>223</v>
      </c>
      <c r="F269" s="23"/>
      <c r="G269" s="6">
        <f>G270</f>
        <v>15746.4</v>
      </c>
      <c r="H269" s="6">
        <f>H270</f>
        <v>0</v>
      </c>
      <c r="I269" s="8">
        <f t="shared" si="20"/>
        <v>0</v>
      </c>
    </row>
    <row r="270" spans="1:9" ht="38.450000000000003" customHeight="1" x14ac:dyDescent="0.25">
      <c r="A270" s="21" t="s">
        <v>197</v>
      </c>
      <c r="B270" s="22" t="s">
        <v>9</v>
      </c>
      <c r="C270" s="22" t="s">
        <v>92</v>
      </c>
      <c r="D270" s="22" t="s">
        <v>25</v>
      </c>
      <c r="E270" s="22" t="s">
        <v>223</v>
      </c>
      <c r="F270" s="23" t="s">
        <v>198</v>
      </c>
      <c r="G270" s="6">
        <f>G271</f>
        <v>15746.4</v>
      </c>
      <c r="H270" s="6">
        <f>H271</f>
        <v>0</v>
      </c>
      <c r="I270" s="8">
        <f t="shared" si="20"/>
        <v>0</v>
      </c>
    </row>
    <row r="271" spans="1:9" ht="57.75" customHeight="1" x14ac:dyDescent="0.25">
      <c r="A271" s="21" t="s">
        <v>199</v>
      </c>
      <c r="B271" s="22" t="s">
        <v>9</v>
      </c>
      <c r="C271" s="22" t="s">
        <v>92</v>
      </c>
      <c r="D271" s="22" t="s">
        <v>25</v>
      </c>
      <c r="E271" s="22" t="s">
        <v>223</v>
      </c>
      <c r="F271" s="23" t="s">
        <v>200</v>
      </c>
      <c r="G271" s="6">
        <v>15746.4</v>
      </c>
      <c r="H271" s="6">
        <v>0</v>
      </c>
      <c r="I271" s="8">
        <f t="shared" si="20"/>
        <v>0</v>
      </c>
    </row>
    <row r="272" spans="1:9" ht="38.450000000000003" customHeight="1" x14ac:dyDescent="0.25">
      <c r="A272" s="21" t="s">
        <v>224</v>
      </c>
      <c r="B272" s="22" t="s">
        <v>9</v>
      </c>
      <c r="C272" s="22" t="s">
        <v>92</v>
      </c>
      <c r="D272" s="22" t="s">
        <v>25</v>
      </c>
      <c r="E272" s="22" t="s">
        <v>225</v>
      </c>
      <c r="F272" s="23"/>
      <c r="G272" s="6">
        <f>G273</f>
        <v>152414.47</v>
      </c>
      <c r="H272" s="6">
        <f>H273</f>
        <v>0</v>
      </c>
      <c r="I272" s="8">
        <f t="shared" si="20"/>
        <v>0</v>
      </c>
    </row>
    <row r="273" spans="1:9" ht="38.450000000000003" customHeight="1" x14ac:dyDescent="0.25">
      <c r="A273" s="21" t="s">
        <v>197</v>
      </c>
      <c r="B273" s="22" t="s">
        <v>9</v>
      </c>
      <c r="C273" s="22" t="s">
        <v>92</v>
      </c>
      <c r="D273" s="22" t="s">
        <v>25</v>
      </c>
      <c r="E273" s="22" t="s">
        <v>225</v>
      </c>
      <c r="F273" s="23" t="s">
        <v>198</v>
      </c>
      <c r="G273" s="6">
        <f>G274</f>
        <v>152414.47</v>
      </c>
      <c r="H273" s="6">
        <f>H274</f>
        <v>0</v>
      </c>
      <c r="I273" s="8">
        <f t="shared" si="20"/>
        <v>0</v>
      </c>
    </row>
    <row r="274" spans="1:9" ht="57.75" customHeight="1" x14ac:dyDescent="0.25">
      <c r="A274" s="21" t="s">
        <v>199</v>
      </c>
      <c r="B274" s="22" t="s">
        <v>9</v>
      </c>
      <c r="C274" s="22" t="s">
        <v>92</v>
      </c>
      <c r="D274" s="22" t="s">
        <v>25</v>
      </c>
      <c r="E274" s="22" t="s">
        <v>225</v>
      </c>
      <c r="F274" s="23" t="s">
        <v>200</v>
      </c>
      <c r="G274" s="6">
        <v>152414.47</v>
      </c>
      <c r="H274" s="6">
        <v>0</v>
      </c>
      <c r="I274" s="8">
        <f t="shared" si="20"/>
        <v>0</v>
      </c>
    </row>
    <row r="275" spans="1:9" ht="38.450000000000003" customHeight="1" x14ac:dyDescent="0.25">
      <c r="A275" s="21" t="s">
        <v>226</v>
      </c>
      <c r="B275" s="22" t="s">
        <v>9</v>
      </c>
      <c r="C275" s="22" t="s">
        <v>92</v>
      </c>
      <c r="D275" s="22" t="s">
        <v>227</v>
      </c>
      <c r="E275" s="22"/>
      <c r="F275" s="23"/>
      <c r="G275" s="6">
        <f>G282+G276</f>
        <v>9113200</v>
      </c>
      <c r="H275" s="6">
        <f>H282+H276</f>
        <v>1423382.38</v>
      </c>
      <c r="I275" s="8">
        <f t="shared" si="20"/>
        <v>15.618908616073387</v>
      </c>
    </row>
    <row r="276" spans="1:9" ht="93.75" customHeight="1" x14ac:dyDescent="0.25">
      <c r="A276" s="46" t="s">
        <v>617</v>
      </c>
      <c r="B276" s="47" t="s">
        <v>9</v>
      </c>
      <c r="C276" s="47" t="s">
        <v>92</v>
      </c>
      <c r="D276" s="47" t="s">
        <v>227</v>
      </c>
      <c r="E276" s="47" t="s">
        <v>142</v>
      </c>
      <c r="F276" s="48"/>
      <c r="G276" s="40">
        <f t="shared" ref="G276:H279" si="24">G277</f>
        <v>290000</v>
      </c>
      <c r="H276" s="40">
        <f t="shared" si="24"/>
        <v>0</v>
      </c>
      <c r="I276" s="8">
        <f t="shared" si="20"/>
        <v>0</v>
      </c>
    </row>
    <row r="277" spans="1:9" ht="93.75" customHeight="1" x14ac:dyDescent="0.25">
      <c r="A277" s="46" t="s">
        <v>618</v>
      </c>
      <c r="B277" s="47" t="s">
        <v>9</v>
      </c>
      <c r="C277" s="47" t="s">
        <v>92</v>
      </c>
      <c r="D277" s="47" t="s">
        <v>227</v>
      </c>
      <c r="E277" s="47" t="s">
        <v>143</v>
      </c>
      <c r="F277" s="48"/>
      <c r="G277" s="40">
        <f t="shared" si="24"/>
        <v>290000</v>
      </c>
      <c r="H277" s="40">
        <f t="shared" si="24"/>
        <v>0</v>
      </c>
      <c r="I277" s="8">
        <f t="shared" si="20"/>
        <v>0</v>
      </c>
    </row>
    <row r="278" spans="1:9" ht="153" customHeight="1" x14ac:dyDescent="0.25">
      <c r="A278" s="46" t="s">
        <v>608</v>
      </c>
      <c r="B278" s="47" t="s">
        <v>9</v>
      </c>
      <c r="C278" s="47" t="s">
        <v>92</v>
      </c>
      <c r="D278" s="47" t="s">
        <v>227</v>
      </c>
      <c r="E278" s="47" t="s">
        <v>569</v>
      </c>
      <c r="F278" s="48"/>
      <c r="G278" s="40">
        <f t="shared" si="24"/>
        <v>290000</v>
      </c>
      <c r="H278" s="40">
        <f t="shared" si="24"/>
        <v>0</v>
      </c>
      <c r="I278" s="8">
        <f t="shared" si="20"/>
        <v>0</v>
      </c>
    </row>
    <row r="279" spans="1:9" ht="74.25" customHeight="1" x14ac:dyDescent="0.25">
      <c r="A279" s="46" t="s">
        <v>571</v>
      </c>
      <c r="B279" s="47" t="s">
        <v>9</v>
      </c>
      <c r="C279" s="47" t="s">
        <v>92</v>
      </c>
      <c r="D279" s="47" t="s">
        <v>227</v>
      </c>
      <c r="E279" s="47" t="s">
        <v>570</v>
      </c>
      <c r="F279" s="48"/>
      <c r="G279" s="40">
        <f t="shared" si="24"/>
        <v>290000</v>
      </c>
      <c r="H279" s="40">
        <f t="shared" si="24"/>
        <v>0</v>
      </c>
      <c r="I279" s="8">
        <f t="shared" si="20"/>
        <v>0</v>
      </c>
    </row>
    <row r="280" spans="1:9" ht="93.75" customHeight="1" x14ac:dyDescent="0.25">
      <c r="A280" s="46" t="s">
        <v>147</v>
      </c>
      <c r="B280" s="47" t="s">
        <v>9</v>
      </c>
      <c r="C280" s="47" t="s">
        <v>92</v>
      </c>
      <c r="D280" s="47" t="s">
        <v>227</v>
      </c>
      <c r="E280" s="47" t="s">
        <v>570</v>
      </c>
      <c r="F280" s="48">
        <v>600</v>
      </c>
      <c r="G280" s="40">
        <f>G281</f>
        <v>290000</v>
      </c>
      <c r="H280" s="40">
        <v>0</v>
      </c>
      <c r="I280" s="8">
        <f t="shared" si="20"/>
        <v>0</v>
      </c>
    </row>
    <row r="281" spans="1:9" ht="120.75" customHeight="1" x14ac:dyDescent="0.25">
      <c r="A281" s="46" t="s">
        <v>149</v>
      </c>
      <c r="B281" s="47" t="s">
        <v>9</v>
      </c>
      <c r="C281" s="47" t="s">
        <v>92</v>
      </c>
      <c r="D281" s="47" t="s">
        <v>227</v>
      </c>
      <c r="E281" s="47" t="s">
        <v>570</v>
      </c>
      <c r="F281" s="48">
        <v>630</v>
      </c>
      <c r="G281" s="40">
        <v>290000</v>
      </c>
      <c r="H281" s="40">
        <v>0</v>
      </c>
      <c r="I281" s="8">
        <f t="shared" si="20"/>
        <v>0</v>
      </c>
    </row>
    <row r="282" spans="1:9" ht="57.75" customHeight="1" x14ac:dyDescent="0.25">
      <c r="A282" s="21" t="s">
        <v>14</v>
      </c>
      <c r="B282" s="22" t="s">
        <v>9</v>
      </c>
      <c r="C282" s="22" t="s">
        <v>92</v>
      </c>
      <c r="D282" s="22" t="s">
        <v>227</v>
      </c>
      <c r="E282" s="22" t="s">
        <v>15</v>
      </c>
      <c r="F282" s="23"/>
      <c r="G282" s="6">
        <f>G283</f>
        <v>8823200</v>
      </c>
      <c r="H282" s="6">
        <f>H283</f>
        <v>1423382.38</v>
      </c>
      <c r="I282" s="8">
        <f t="shared" si="20"/>
        <v>16.132269244718469</v>
      </c>
    </row>
    <row r="283" spans="1:9" ht="96.2" customHeight="1" x14ac:dyDescent="0.25">
      <c r="A283" s="21" t="s">
        <v>82</v>
      </c>
      <c r="B283" s="22" t="s">
        <v>9</v>
      </c>
      <c r="C283" s="22" t="s">
        <v>92</v>
      </c>
      <c r="D283" s="22" t="s">
        <v>227</v>
      </c>
      <c r="E283" s="22" t="s">
        <v>83</v>
      </c>
      <c r="F283" s="23"/>
      <c r="G283" s="6">
        <f>G284+G290</f>
        <v>8823200</v>
      </c>
      <c r="H283" s="6">
        <f>H284+H290</f>
        <v>1423382.38</v>
      </c>
      <c r="I283" s="8">
        <f t="shared" si="20"/>
        <v>16.132269244718469</v>
      </c>
    </row>
    <row r="284" spans="1:9" ht="153.94999999999999" customHeight="1" x14ac:dyDescent="0.25">
      <c r="A284" s="21" t="s">
        <v>228</v>
      </c>
      <c r="B284" s="22" t="s">
        <v>9</v>
      </c>
      <c r="C284" s="22" t="s">
        <v>92</v>
      </c>
      <c r="D284" s="22" t="s">
        <v>227</v>
      </c>
      <c r="E284" s="22" t="s">
        <v>229</v>
      </c>
      <c r="F284" s="23"/>
      <c r="G284" s="6">
        <f>G285</f>
        <v>1055000</v>
      </c>
      <c r="H284" s="6">
        <f>H285</f>
        <v>136637.87</v>
      </c>
      <c r="I284" s="8">
        <f t="shared" si="20"/>
        <v>12.951456872037914</v>
      </c>
    </row>
    <row r="285" spans="1:9" ht="134.85" customHeight="1" x14ac:dyDescent="0.25">
      <c r="A285" s="21" t="s">
        <v>230</v>
      </c>
      <c r="B285" s="22" t="s">
        <v>9</v>
      </c>
      <c r="C285" s="22" t="s">
        <v>92</v>
      </c>
      <c r="D285" s="22" t="s">
        <v>227</v>
      </c>
      <c r="E285" s="22" t="s">
        <v>231</v>
      </c>
      <c r="F285" s="23"/>
      <c r="G285" s="6">
        <f>G286+G288</f>
        <v>1055000</v>
      </c>
      <c r="H285" s="6">
        <f>H286+H288</f>
        <v>136637.87</v>
      </c>
      <c r="I285" s="8">
        <f t="shared" ref="I285:I348" si="25">H285/G285*100</f>
        <v>12.951456872037914</v>
      </c>
    </row>
    <row r="286" spans="1:9" ht="134.85" customHeight="1" x14ac:dyDescent="0.25">
      <c r="A286" s="21" t="s">
        <v>20</v>
      </c>
      <c r="B286" s="22" t="s">
        <v>9</v>
      </c>
      <c r="C286" s="22" t="s">
        <v>92</v>
      </c>
      <c r="D286" s="22" t="s">
        <v>227</v>
      </c>
      <c r="E286" s="22" t="s">
        <v>231</v>
      </c>
      <c r="F286" s="23" t="s">
        <v>21</v>
      </c>
      <c r="G286" s="6">
        <f>G287</f>
        <v>959100</v>
      </c>
      <c r="H286" s="6">
        <f>H287</f>
        <v>136637.87</v>
      </c>
      <c r="I286" s="8">
        <f t="shared" si="25"/>
        <v>14.246467521634864</v>
      </c>
    </row>
    <row r="287" spans="1:9" ht="57.75" customHeight="1" x14ac:dyDescent="0.25">
      <c r="A287" s="21" t="s">
        <v>22</v>
      </c>
      <c r="B287" s="22" t="s">
        <v>9</v>
      </c>
      <c r="C287" s="22" t="s">
        <v>92</v>
      </c>
      <c r="D287" s="22" t="s">
        <v>227</v>
      </c>
      <c r="E287" s="22" t="s">
        <v>231</v>
      </c>
      <c r="F287" s="23" t="s">
        <v>23</v>
      </c>
      <c r="G287" s="6">
        <v>959100</v>
      </c>
      <c r="H287" s="6">
        <v>136637.87</v>
      </c>
      <c r="I287" s="8">
        <f t="shared" si="25"/>
        <v>14.246467521634864</v>
      </c>
    </row>
    <row r="288" spans="1:9" ht="57.75" customHeight="1" x14ac:dyDescent="0.25">
      <c r="A288" s="21" t="s">
        <v>29</v>
      </c>
      <c r="B288" s="22" t="s">
        <v>9</v>
      </c>
      <c r="C288" s="22" t="s">
        <v>92</v>
      </c>
      <c r="D288" s="22" t="s">
        <v>227</v>
      </c>
      <c r="E288" s="22" t="s">
        <v>231</v>
      </c>
      <c r="F288" s="23" t="s">
        <v>30</v>
      </c>
      <c r="G288" s="6">
        <f>G289</f>
        <v>95900</v>
      </c>
      <c r="H288" s="6">
        <f>H289</f>
        <v>0</v>
      </c>
      <c r="I288" s="8">
        <f t="shared" si="25"/>
        <v>0</v>
      </c>
    </row>
    <row r="289" spans="1:9" ht="57.75" customHeight="1" x14ac:dyDescent="0.25">
      <c r="A289" s="21" t="s">
        <v>31</v>
      </c>
      <c r="B289" s="22" t="s">
        <v>9</v>
      </c>
      <c r="C289" s="22" t="s">
        <v>92</v>
      </c>
      <c r="D289" s="22" t="s">
        <v>227</v>
      </c>
      <c r="E289" s="22" t="s">
        <v>231</v>
      </c>
      <c r="F289" s="23" t="s">
        <v>32</v>
      </c>
      <c r="G289" s="6">
        <v>95900</v>
      </c>
      <c r="H289" s="6">
        <v>0</v>
      </c>
      <c r="I289" s="8">
        <f t="shared" si="25"/>
        <v>0</v>
      </c>
    </row>
    <row r="290" spans="1:9" ht="134.85" customHeight="1" x14ac:dyDescent="0.25">
      <c r="A290" s="21" t="s">
        <v>205</v>
      </c>
      <c r="B290" s="22" t="s">
        <v>9</v>
      </c>
      <c r="C290" s="22" t="s">
        <v>92</v>
      </c>
      <c r="D290" s="22" t="s">
        <v>227</v>
      </c>
      <c r="E290" s="22" t="s">
        <v>206</v>
      </c>
      <c r="F290" s="23"/>
      <c r="G290" s="6">
        <f>G291</f>
        <v>7768200</v>
      </c>
      <c r="H290" s="6">
        <f>H291</f>
        <v>1286744.51</v>
      </c>
      <c r="I290" s="8">
        <f t="shared" si="25"/>
        <v>16.564255683427305</v>
      </c>
    </row>
    <row r="291" spans="1:9" ht="134.85" customHeight="1" x14ac:dyDescent="0.25">
      <c r="A291" s="21" t="s">
        <v>230</v>
      </c>
      <c r="B291" s="22" t="s">
        <v>9</v>
      </c>
      <c r="C291" s="22" t="s">
        <v>92</v>
      </c>
      <c r="D291" s="22" t="s">
        <v>227</v>
      </c>
      <c r="E291" s="22" t="s">
        <v>232</v>
      </c>
      <c r="F291" s="23"/>
      <c r="G291" s="6">
        <f>G292+G294</f>
        <v>7768200</v>
      </c>
      <c r="H291" s="6">
        <f>H292+H294</f>
        <v>1286744.51</v>
      </c>
      <c r="I291" s="8">
        <f t="shared" si="25"/>
        <v>16.564255683427305</v>
      </c>
    </row>
    <row r="292" spans="1:9" ht="134.85" customHeight="1" x14ac:dyDescent="0.25">
      <c r="A292" s="21" t="s">
        <v>20</v>
      </c>
      <c r="B292" s="22" t="s">
        <v>9</v>
      </c>
      <c r="C292" s="22" t="s">
        <v>92</v>
      </c>
      <c r="D292" s="22" t="s">
        <v>227</v>
      </c>
      <c r="E292" s="22" t="s">
        <v>232</v>
      </c>
      <c r="F292" s="23" t="s">
        <v>21</v>
      </c>
      <c r="G292" s="6">
        <f>G293</f>
        <v>7062000</v>
      </c>
      <c r="H292" s="6">
        <f>H293</f>
        <v>1253760.8600000001</v>
      </c>
      <c r="I292" s="8">
        <f t="shared" si="25"/>
        <v>17.753623052959501</v>
      </c>
    </row>
    <row r="293" spans="1:9" ht="57.75" customHeight="1" x14ac:dyDescent="0.25">
      <c r="A293" s="21" t="s">
        <v>22</v>
      </c>
      <c r="B293" s="22" t="s">
        <v>9</v>
      </c>
      <c r="C293" s="22" t="s">
        <v>92</v>
      </c>
      <c r="D293" s="22" t="s">
        <v>227</v>
      </c>
      <c r="E293" s="22" t="s">
        <v>232</v>
      </c>
      <c r="F293" s="23" t="s">
        <v>23</v>
      </c>
      <c r="G293" s="6">
        <v>7062000</v>
      </c>
      <c r="H293" s="6">
        <v>1253760.8600000001</v>
      </c>
      <c r="I293" s="8">
        <f t="shared" si="25"/>
        <v>17.753623052959501</v>
      </c>
    </row>
    <row r="294" spans="1:9" ht="57.75" customHeight="1" x14ac:dyDescent="0.25">
      <c r="A294" s="21" t="s">
        <v>29</v>
      </c>
      <c r="B294" s="22" t="s">
        <v>9</v>
      </c>
      <c r="C294" s="22" t="s">
        <v>92</v>
      </c>
      <c r="D294" s="22" t="s">
        <v>227</v>
      </c>
      <c r="E294" s="22" t="s">
        <v>232</v>
      </c>
      <c r="F294" s="23" t="s">
        <v>30</v>
      </c>
      <c r="G294" s="6">
        <f>G295</f>
        <v>706200</v>
      </c>
      <c r="H294" s="6">
        <f>H295</f>
        <v>32983.65</v>
      </c>
      <c r="I294" s="8">
        <f t="shared" si="25"/>
        <v>4.6705819881053534</v>
      </c>
    </row>
    <row r="295" spans="1:9" ht="57.75" customHeight="1" x14ac:dyDescent="0.25">
      <c r="A295" s="21" t="s">
        <v>31</v>
      </c>
      <c r="B295" s="22" t="s">
        <v>9</v>
      </c>
      <c r="C295" s="22" t="s">
        <v>92</v>
      </c>
      <c r="D295" s="22" t="s">
        <v>227</v>
      </c>
      <c r="E295" s="22" t="s">
        <v>232</v>
      </c>
      <c r="F295" s="23" t="s">
        <v>32</v>
      </c>
      <c r="G295" s="6">
        <v>706200</v>
      </c>
      <c r="H295" s="6">
        <v>32983.65</v>
      </c>
      <c r="I295" s="8">
        <f t="shared" si="25"/>
        <v>4.6705819881053534</v>
      </c>
    </row>
    <row r="296" spans="1:9" ht="57.75" customHeight="1" x14ac:dyDescent="0.25">
      <c r="A296" s="24" t="s">
        <v>233</v>
      </c>
      <c r="B296" s="25" t="s">
        <v>234</v>
      </c>
      <c r="C296" s="25"/>
      <c r="D296" s="25"/>
      <c r="E296" s="25"/>
      <c r="F296" s="26"/>
      <c r="G296" s="5">
        <f t="shared" ref="G296:H298" si="26">G297</f>
        <v>6891494</v>
      </c>
      <c r="H296" s="5">
        <f t="shared" si="26"/>
        <v>1230591.69</v>
      </c>
      <c r="I296" s="7">
        <f t="shared" si="25"/>
        <v>17.856675054784926</v>
      </c>
    </row>
    <row r="297" spans="1:9" ht="38.450000000000003" customHeight="1" x14ac:dyDescent="0.25">
      <c r="A297" s="21" t="s">
        <v>10</v>
      </c>
      <c r="B297" s="22" t="s">
        <v>234</v>
      </c>
      <c r="C297" s="22" t="s">
        <v>11</v>
      </c>
      <c r="D297" s="22"/>
      <c r="E297" s="22"/>
      <c r="F297" s="23"/>
      <c r="G297" s="6">
        <f t="shared" si="26"/>
        <v>6891494</v>
      </c>
      <c r="H297" s="6">
        <f t="shared" si="26"/>
        <v>1230591.69</v>
      </c>
      <c r="I297" s="8">
        <f t="shared" si="25"/>
        <v>17.856675054784926</v>
      </c>
    </row>
    <row r="298" spans="1:9" ht="96.2" customHeight="1" x14ac:dyDescent="0.25">
      <c r="A298" s="21" t="s">
        <v>235</v>
      </c>
      <c r="B298" s="22" t="s">
        <v>234</v>
      </c>
      <c r="C298" s="22" t="s">
        <v>11</v>
      </c>
      <c r="D298" s="22" t="s">
        <v>90</v>
      </c>
      <c r="E298" s="22"/>
      <c r="F298" s="23"/>
      <c r="G298" s="6">
        <f t="shared" si="26"/>
        <v>6891494</v>
      </c>
      <c r="H298" s="6">
        <f t="shared" si="26"/>
        <v>1230591.69</v>
      </c>
      <c r="I298" s="8">
        <f t="shared" si="25"/>
        <v>17.856675054784926</v>
      </c>
    </row>
    <row r="299" spans="1:9" ht="96.2" customHeight="1" x14ac:dyDescent="0.25">
      <c r="A299" s="21" t="s">
        <v>236</v>
      </c>
      <c r="B299" s="22" t="s">
        <v>234</v>
      </c>
      <c r="C299" s="22" t="s">
        <v>11</v>
      </c>
      <c r="D299" s="22" t="s">
        <v>90</v>
      </c>
      <c r="E299" s="22" t="s">
        <v>237</v>
      </c>
      <c r="F299" s="23"/>
      <c r="G299" s="6">
        <f>G300+G304</f>
        <v>6891494</v>
      </c>
      <c r="H299" s="6">
        <f>H300+H304</f>
        <v>1230591.69</v>
      </c>
      <c r="I299" s="8">
        <f t="shared" si="25"/>
        <v>17.856675054784926</v>
      </c>
    </row>
    <row r="300" spans="1:9" ht="77.099999999999994" customHeight="1" x14ac:dyDescent="0.25">
      <c r="A300" s="21" t="s">
        <v>238</v>
      </c>
      <c r="B300" s="22" t="s">
        <v>234</v>
      </c>
      <c r="C300" s="22" t="s">
        <v>11</v>
      </c>
      <c r="D300" s="22" t="s">
        <v>90</v>
      </c>
      <c r="E300" s="22" t="s">
        <v>239</v>
      </c>
      <c r="F300" s="23"/>
      <c r="G300" s="6">
        <f t="shared" ref="G300:H302" si="27">G301</f>
        <v>4860341</v>
      </c>
      <c r="H300" s="6">
        <f t="shared" si="27"/>
        <v>854603.87</v>
      </c>
      <c r="I300" s="8">
        <f t="shared" si="25"/>
        <v>17.583208050628546</v>
      </c>
    </row>
    <row r="301" spans="1:9" ht="38.450000000000003" customHeight="1" x14ac:dyDescent="0.25">
      <c r="A301" s="21" t="s">
        <v>240</v>
      </c>
      <c r="B301" s="22" t="s">
        <v>234</v>
      </c>
      <c r="C301" s="22" t="s">
        <v>11</v>
      </c>
      <c r="D301" s="22" t="s">
        <v>90</v>
      </c>
      <c r="E301" s="22" t="s">
        <v>241</v>
      </c>
      <c r="F301" s="23"/>
      <c r="G301" s="6">
        <f t="shared" si="27"/>
        <v>4860341</v>
      </c>
      <c r="H301" s="6">
        <f t="shared" si="27"/>
        <v>854603.87</v>
      </c>
      <c r="I301" s="8">
        <f t="shared" si="25"/>
        <v>17.583208050628546</v>
      </c>
    </row>
    <row r="302" spans="1:9" ht="134.85" customHeight="1" x14ac:dyDescent="0.25">
      <c r="A302" s="21" t="s">
        <v>20</v>
      </c>
      <c r="B302" s="22" t="s">
        <v>234</v>
      </c>
      <c r="C302" s="22" t="s">
        <v>11</v>
      </c>
      <c r="D302" s="22" t="s">
        <v>90</v>
      </c>
      <c r="E302" s="22" t="s">
        <v>241</v>
      </c>
      <c r="F302" s="23" t="s">
        <v>21</v>
      </c>
      <c r="G302" s="6">
        <f t="shared" si="27"/>
        <v>4860341</v>
      </c>
      <c r="H302" s="6">
        <f t="shared" si="27"/>
        <v>854603.87</v>
      </c>
      <c r="I302" s="8">
        <f t="shared" si="25"/>
        <v>17.583208050628546</v>
      </c>
    </row>
    <row r="303" spans="1:9" ht="57.75" customHeight="1" x14ac:dyDescent="0.25">
      <c r="A303" s="21" t="s">
        <v>22</v>
      </c>
      <c r="B303" s="22" t="s">
        <v>234</v>
      </c>
      <c r="C303" s="22" t="s">
        <v>11</v>
      </c>
      <c r="D303" s="22" t="s">
        <v>90</v>
      </c>
      <c r="E303" s="22" t="s">
        <v>241</v>
      </c>
      <c r="F303" s="23" t="s">
        <v>23</v>
      </c>
      <c r="G303" s="6">
        <v>4860341</v>
      </c>
      <c r="H303" s="6">
        <v>854603.87</v>
      </c>
      <c r="I303" s="8">
        <f t="shared" si="25"/>
        <v>17.583208050628546</v>
      </c>
    </row>
    <row r="304" spans="1:9" ht="77.099999999999994" customHeight="1" x14ac:dyDescent="0.25">
      <c r="A304" s="21" t="s">
        <v>242</v>
      </c>
      <c r="B304" s="22" t="s">
        <v>234</v>
      </c>
      <c r="C304" s="22" t="s">
        <v>11</v>
      </c>
      <c r="D304" s="22" t="s">
        <v>90</v>
      </c>
      <c r="E304" s="22" t="s">
        <v>243</v>
      </c>
      <c r="F304" s="23"/>
      <c r="G304" s="6">
        <f>G305+G310</f>
        <v>2031153</v>
      </c>
      <c r="H304" s="6">
        <f>H305</f>
        <v>375987.82</v>
      </c>
      <c r="I304" s="8">
        <f t="shared" si="25"/>
        <v>18.511053574004517</v>
      </c>
    </row>
    <row r="305" spans="1:9" ht="38.450000000000003" customHeight="1" x14ac:dyDescent="0.25">
      <c r="A305" s="21" t="s">
        <v>18</v>
      </c>
      <c r="B305" s="22" t="s">
        <v>234</v>
      </c>
      <c r="C305" s="22" t="s">
        <v>11</v>
      </c>
      <c r="D305" s="22" t="s">
        <v>90</v>
      </c>
      <c r="E305" s="22" t="s">
        <v>244</v>
      </c>
      <c r="F305" s="23"/>
      <c r="G305" s="6">
        <f>G306+G308</f>
        <v>2006153</v>
      </c>
      <c r="H305" s="6">
        <f>H306+H308</f>
        <v>375987.82</v>
      </c>
      <c r="I305" s="8">
        <f t="shared" si="25"/>
        <v>18.741732061313371</v>
      </c>
    </row>
    <row r="306" spans="1:9" ht="134.85" customHeight="1" x14ac:dyDescent="0.25">
      <c r="A306" s="21" t="s">
        <v>20</v>
      </c>
      <c r="B306" s="22" t="s">
        <v>234</v>
      </c>
      <c r="C306" s="22" t="s">
        <v>11</v>
      </c>
      <c r="D306" s="22" t="s">
        <v>90</v>
      </c>
      <c r="E306" s="22" t="s">
        <v>244</v>
      </c>
      <c r="F306" s="23" t="s">
        <v>21</v>
      </c>
      <c r="G306" s="6">
        <f>G307</f>
        <v>1929753</v>
      </c>
      <c r="H306" s="6">
        <f>H307</f>
        <v>363514.51</v>
      </c>
      <c r="I306" s="8">
        <f t="shared" si="25"/>
        <v>18.83735949626714</v>
      </c>
    </row>
    <row r="307" spans="1:9" ht="57.75" customHeight="1" x14ac:dyDescent="0.25">
      <c r="A307" s="21" t="s">
        <v>22</v>
      </c>
      <c r="B307" s="22" t="s">
        <v>234</v>
      </c>
      <c r="C307" s="22" t="s">
        <v>11</v>
      </c>
      <c r="D307" s="22" t="s">
        <v>90</v>
      </c>
      <c r="E307" s="22" t="s">
        <v>244</v>
      </c>
      <c r="F307" s="23" t="s">
        <v>23</v>
      </c>
      <c r="G307" s="6">
        <v>1929753</v>
      </c>
      <c r="H307" s="6">
        <v>363514.51</v>
      </c>
      <c r="I307" s="8">
        <f t="shared" si="25"/>
        <v>18.83735949626714</v>
      </c>
    </row>
    <row r="308" spans="1:9" ht="57.75" customHeight="1" x14ac:dyDescent="0.25">
      <c r="A308" s="21" t="s">
        <v>29</v>
      </c>
      <c r="B308" s="22" t="s">
        <v>234</v>
      </c>
      <c r="C308" s="22" t="s">
        <v>11</v>
      </c>
      <c r="D308" s="22" t="s">
        <v>90</v>
      </c>
      <c r="E308" s="22" t="s">
        <v>244</v>
      </c>
      <c r="F308" s="23" t="s">
        <v>30</v>
      </c>
      <c r="G308" s="6">
        <f>G309</f>
        <v>76400</v>
      </c>
      <c r="H308" s="6">
        <f>H309</f>
        <v>12473.31</v>
      </c>
      <c r="I308" s="8">
        <f t="shared" si="25"/>
        <v>16.326321989528793</v>
      </c>
    </row>
    <row r="309" spans="1:9" ht="57.75" customHeight="1" x14ac:dyDescent="0.25">
      <c r="A309" s="21" t="s">
        <v>31</v>
      </c>
      <c r="B309" s="22" t="s">
        <v>234</v>
      </c>
      <c r="C309" s="22" t="s">
        <v>11</v>
      </c>
      <c r="D309" s="22" t="s">
        <v>90</v>
      </c>
      <c r="E309" s="22" t="s">
        <v>244</v>
      </c>
      <c r="F309" s="23" t="s">
        <v>32</v>
      </c>
      <c r="G309" s="6">
        <v>76400</v>
      </c>
      <c r="H309" s="6">
        <v>12473.31</v>
      </c>
      <c r="I309" s="8">
        <f t="shared" si="25"/>
        <v>16.326321989528793</v>
      </c>
    </row>
    <row r="310" spans="1:9" ht="192.6" customHeight="1" x14ac:dyDescent="0.25">
      <c r="A310" s="21" t="s">
        <v>33</v>
      </c>
      <c r="B310" s="22" t="s">
        <v>234</v>
      </c>
      <c r="C310" s="22" t="s">
        <v>11</v>
      </c>
      <c r="D310" s="22" t="s">
        <v>90</v>
      </c>
      <c r="E310" s="22" t="s">
        <v>245</v>
      </c>
      <c r="F310" s="23"/>
      <c r="G310" s="6">
        <f>G311</f>
        <v>25000</v>
      </c>
      <c r="H310" s="6">
        <f>H311</f>
        <v>0</v>
      </c>
      <c r="I310" s="7">
        <f t="shared" si="25"/>
        <v>0</v>
      </c>
    </row>
    <row r="311" spans="1:9" ht="134.85" customHeight="1" x14ac:dyDescent="0.25">
      <c r="A311" s="21" t="s">
        <v>20</v>
      </c>
      <c r="B311" s="22" t="s">
        <v>234</v>
      </c>
      <c r="C311" s="22" t="s">
        <v>11</v>
      </c>
      <c r="D311" s="22" t="s">
        <v>90</v>
      </c>
      <c r="E311" s="22" t="s">
        <v>245</v>
      </c>
      <c r="F311" s="23" t="s">
        <v>21</v>
      </c>
      <c r="G311" s="6">
        <f>G312</f>
        <v>25000</v>
      </c>
      <c r="H311" s="6">
        <f>H312</f>
        <v>0</v>
      </c>
      <c r="I311" s="7">
        <f t="shared" si="25"/>
        <v>0</v>
      </c>
    </row>
    <row r="312" spans="1:9" ht="57.75" customHeight="1" x14ac:dyDescent="0.25">
      <c r="A312" s="21" t="s">
        <v>22</v>
      </c>
      <c r="B312" s="22" t="s">
        <v>234</v>
      </c>
      <c r="C312" s="22" t="s">
        <v>11</v>
      </c>
      <c r="D312" s="22" t="s">
        <v>90</v>
      </c>
      <c r="E312" s="22" t="s">
        <v>245</v>
      </c>
      <c r="F312" s="23" t="s">
        <v>23</v>
      </c>
      <c r="G312" s="6">
        <v>25000</v>
      </c>
      <c r="H312" s="6">
        <v>0</v>
      </c>
      <c r="I312" s="7">
        <f t="shared" si="25"/>
        <v>0</v>
      </c>
    </row>
    <row r="313" spans="1:9" ht="57.75" customHeight="1" x14ac:dyDescent="0.25">
      <c r="A313" s="24" t="s">
        <v>634</v>
      </c>
      <c r="B313" s="25" t="s">
        <v>246</v>
      </c>
      <c r="C313" s="25"/>
      <c r="D313" s="25"/>
      <c r="E313" s="25"/>
      <c r="F313" s="26"/>
      <c r="G313" s="5">
        <f t="shared" ref="G313:H315" si="28">G314</f>
        <v>6590192</v>
      </c>
      <c r="H313" s="5">
        <f t="shared" si="28"/>
        <v>1556355.64</v>
      </c>
      <c r="I313" s="7">
        <f t="shared" si="25"/>
        <v>23.616241226355772</v>
      </c>
    </row>
    <row r="314" spans="1:9" ht="38.450000000000003" customHeight="1" x14ac:dyDescent="0.25">
      <c r="A314" s="21" t="s">
        <v>10</v>
      </c>
      <c r="B314" s="22" t="s">
        <v>246</v>
      </c>
      <c r="C314" s="22" t="s">
        <v>11</v>
      </c>
      <c r="D314" s="22"/>
      <c r="E314" s="22"/>
      <c r="F314" s="23"/>
      <c r="G314" s="6">
        <f t="shared" si="28"/>
        <v>6590192</v>
      </c>
      <c r="H314" s="6">
        <f t="shared" si="28"/>
        <v>1556355.64</v>
      </c>
      <c r="I314" s="8">
        <f t="shared" si="25"/>
        <v>23.616241226355772</v>
      </c>
    </row>
    <row r="315" spans="1:9" ht="77.099999999999994" customHeight="1" x14ac:dyDescent="0.25">
      <c r="A315" s="21" t="s">
        <v>247</v>
      </c>
      <c r="B315" s="22" t="s">
        <v>246</v>
      </c>
      <c r="C315" s="22" t="s">
        <v>11</v>
      </c>
      <c r="D315" s="22" t="s">
        <v>227</v>
      </c>
      <c r="E315" s="22"/>
      <c r="F315" s="23"/>
      <c r="G315" s="6">
        <f t="shared" si="28"/>
        <v>6590192</v>
      </c>
      <c r="H315" s="6">
        <f t="shared" si="28"/>
        <v>1556355.64</v>
      </c>
      <c r="I315" s="8">
        <f t="shared" si="25"/>
        <v>23.616241226355772</v>
      </c>
    </row>
    <row r="316" spans="1:9" ht="77.099999999999994" customHeight="1" x14ac:dyDescent="0.25">
      <c r="A316" s="21" t="s">
        <v>248</v>
      </c>
      <c r="B316" s="22" t="s">
        <v>246</v>
      </c>
      <c r="C316" s="22" t="s">
        <v>11</v>
      </c>
      <c r="D316" s="22" t="s">
        <v>227</v>
      </c>
      <c r="E316" s="22" t="s">
        <v>249</v>
      </c>
      <c r="F316" s="23"/>
      <c r="G316" s="6">
        <f>G317+G321</f>
        <v>6590192</v>
      </c>
      <c r="H316" s="6">
        <f>H317+H321</f>
        <v>1556355.64</v>
      </c>
      <c r="I316" s="8">
        <f t="shared" si="25"/>
        <v>23.616241226355772</v>
      </c>
    </row>
    <row r="317" spans="1:9" ht="77.099999999999994" customHeight="1" x14ac:dyDescent="0.25">
      <c r="A317" s="21" t="s">
        <v>250</v>
      </c>
      <c r="B317" s="22" t="s">
        <v>246</v>
      </c>
      <c r="C317" s="22" t="s">
        <v>11</v>
      </c>
      <c r="D317" s="22" t="s">
        <v>227</v>
      </c>
      <c r="E317" s="22" t="s">
        <v>251</v>
      </c>
      <c r="F317" s="23"/>
      <c r="G317" s="6">
        <f t="shared" ref="G317:H319" si="29">G318</f>
        <v>3968154</v>
      </c>
      <c r="H317" s="6">
        <f t="shared" si="29"/>
        <v>946502.08</v>
      </c>
      <c r="I317" s="8">
        <f t="shared" si="25"/>
        <v>23.85245330700371</v>
      </c>
    </row>
    <row r="318" spans="1:9" ht="38.450000000000003" customHeight="1" x14ac:dyDescent="0.25">
      <c r="A318" s="21" t="s">
        <v>18</v>
      </c>
      <c r="B318" s="22" t="s">
        <v>246</v>
      </c>
      <c r="C318" s="22" t="s">
        <v>11</v>
      </c>
      <c r="D318" s="22" t="s">
        <v>227</v>
      </c>
      <c r="E318" s="22" t="s">
        <v>252</v>
      </c>
      <c r="F318" s="23"/>
      <c r="G318" s="6">
        <f t="shared" si="29"/>
        <v>3968154</v>
      </c>
      <c r="H318" s="6">
        <f t="shared" si="29"/>
        <v>946502.08</v>
      </c>
      <c r="I318" s="8">
        <f t="shared" si="25"/>
        <v>23.85245330700371</v>
      </c>
    </row>
    <row r="319" spans="1:9" ht="134.85" customHeight="1" x14ac:dyDescent="0.25">
      <c r="A319" s="21" t="s">
        <v>20</v>
      </c>
      <c r="B319" s="22" t="s">
        <v>246</v>
      </c>
      <c r="C319" s="22" t="s">
        <v>11</v>
      </c>
      <c r="D319" s="22" t="s">
        <v>227</v>
      </c>
      <c r="E319" s="22" t="s">
        <v>252</v>
      </c>
      <c r="F319" s="23" t="s">
        <v>21</v>
      </c>
      <c r="G319" s="6">
        <f t="shared" si="29"/>
        <v>3968154</v>
      </c>
      <c r="H319" s="6">
        <f t="shared" si="29"/>
        <v>946502.08</v>
      </c>
      <c r="I319" s="8">
        <f t="shared" si="25"/>
        <v>23.85245330700371</v>
      </c>
    </row>
    <row r="320" spans="1:9" ht="57.75" customHeight="1" x14ac:dyDescent="0.25">
      <c r="A320" s="21" t="s">
        <v>22</v>
      </c>
      <c r="B320" s="22" t="s">
        <v>246</v>
      </c>
      <c r="C320" s="22" t="s">
        <v>11</v>
      </c>
      <c r="D320" s="22" t="s">
        <v>227</v>
      </c>
      <c r="E320" s="22" t="s">
        <v>252</v>
      </c>
      <c r="F320" s="23" t="s">
        <v>23</v>
      </c>
      <c r="G320" s="6">
        <v>3968154</v>
      </c>
      <c r="H320" s="6">
        <v>946502.08</v>
      </c>
      <c r="I320" s="8">
        <f t="shared" si="25"/>
        <v>23.85245330700371</v>
      </c>
    </row>
    <row r="321" spans="1:9" ht="77.099999999999994" customHeight="1" x14ac:dyDescent="0.25">
      <c r="A321" s="21" t="s">
        <v>253</v>
      </c>
      <c r="B321" s="22" t="s">
        <v>246</v>
      </c>
      <c r="C321" s="22" t="s">
        <v>11</v>
      </c>
      <c r="D321" s="22" t="s">
        <v>227</v>
      </c>
      <c r="E321" s="22" t="s">
        <v>254</v>
      </c>
      <c r="F321" s="23"/>
      <c r="G321" s="6">
        <f>G322+G327</f>
        <v>2622038</v>
      </c>
      <c r="H321" s="6">
        <f>H322+H327</f>
        <v>609853.55999999994</v>
      </c>
      <c r="I321" s="8">
        <f t="shared" si="25"/>
        <v>23.258761314672018</v>
      </c>
    </row>
    <row r="322" spans="1:9" ht="38.450000000000003" customHeight="1" x14ac:dyDescent="0.25">
      <c r="A322" s="21" t="s">
        <v>18</v>
      </c>
      <c r="B322" s="22" t="s">
        <v>246</v>
      </c>
      <c r="C322" s="22" t="s">
        <v>11</v>
      </c>
      <c r="D322" s="22" t="s">
        <v>227</v>
      </c>
      <c r="E322" s="22" t="s">
        <v>255</v>
      </c>
      <c r="F322" s="23"/>
      <c r="G322" s="6">
        <f>G323+G325</f>
        <v>2457038</v>
      </c>
      <c r="H322" s="6">
        <f>H323+H325</f>
        <v>557554.55999999994</v>
      </c>
      <c r="I322" s="8">
        <f t="shared" si="25"/>
        <v>22.692142327469089</v>
      </c>
    </row>
    <row r="323" spans="1:9" ht="134.85" customHeight="1" x14ac:dyDescent="0.25">
      <c r="A323" s="21" t="s">
        <v>20</v>
      </c>
      <c r="B323" s="22" t="s">
        <v>246</v>
      </c>
      <c r="C323" s="22" t="s">
        <v>11</v>
      </c>
      <c r="D323" s="22" t="s">
        <v>227</v>
      </c>
      <c r="E323" s="22" t="s">
        <v>255</v>
      </c>
      <c r="F323" s="23" t="s">
        <v>21</v>
      </c>
      <c r="G323" s="6">
        <f>G324</f>
        <v>2368338</v>
      </c>
      <c r="H323" s="6">
        <f>H324</f>
        <v>540537.81999999995</v>
      </c>
      <c r="I323" s="8">
        <f t="shared" si="25"/>
        <v>22.823508299913271</v>
      </c>
    </row>
    <row r="324" spans="1:9" ht="57.75" customHeight="1" x14ac:dyDescent="0.25">
      <c r="A324" s="21" t="s">
        <v>22</v>
      </c>
      <c r="B324" s="22" t="s">
        <v>246</v>
      </c>
      <c r="C324" s="22" t="s">
        <v>11</v>
      </c>
      <c r="D324" s="22" t="s">
        <v>227</v>
      </c>
      <c r="E324" s="22" t="s">
        <v>255</v>
      </c>
      <c r="F324" s="23" t="s">
        <v>23</v>
      </c>
      <c r="G324" s="6">
        <v>2368338</v>
      </c>
      <c r="H324" s="6">
        <v>540537.81999999995</v>
      </c>
      <c r="I324" s="8">
        <f t="shared" si="25"/>
        <v>22.823508299913271</v>
      </c>
    </row>
    <row r="325" spans="1:9" ht="57.75" customHeight="1" x14ac:dyDescent="0.25">
      <c r="A325" s="21" t="s">
        <v>29</v>
      </c>
      <c r="B325" s="22" t="s">
        <v>246</v>
      </c>
      <c r="C325" s="22" t="s">
        <v>11</v>
      </c>
      <c r="D325" s="22" t="s">
        <v>227</v>
      </c>
      <c r="E325" s="22" t="s">
        <v>255</v>
      </c>
      <c r="F325" s="23" t="s">
        <v>30</v>
      </c>
      <c r="G325" s="6">
        <f>G326</f>
        <v>88700</v>
      </c>
      <c r="H325" s="6">
        <f>H326</f>
        <v>17016.740000000002</v>
      </c>
      <c r="I325" s="8">
        <f t="shared" si="25"/>
        <v>19.184599774520859</v>
      </c>
    </row>
    <row r="326" spans="1:9" ht="57.75" customHeight="1" x14ac:dyDescent="0.25">
      <c r="A326" s="21" t="s">
        <v>31</v>
      </c>
      <c r="B326" s="22" t="s">
        <v>246</v>
      </c>
      <c r="C326" s="22" t="s">
        <v>11</v>
      </c>
      <c r="D326" s="22" t="s">
        <v>227</v>
      </c>
      <c r="E326" s="22" t="s">
        <v>255</v>
      </c>
      <c r="F326" s="23" t="s">
        <v>32</v>
      </c>
      <c r="G326" s="6">
        <v>88700</v>
      </c>
      <c r="H326" s="6">
        <v>17016.740000000002</v>
      </c>
      <c r="I326" s="8">
        <f t="shared" si="25"/>
        <v>19.184599774520859</v>
      </c>
    </row>
    <row r="327" spans="1:9" ht="192.6" customHeight="1" x14ac:dyDescent="0.25">
      <c r="A327" s="21" t="s">
        <v>33</v>
      </c>
      <c r="B327" s="22" t="s">
        <v>246</v>
      </c>
      <c r="C327" s="22" t="s">
        <v>11</v>
      </c>
      <c r="D327" s="22" t="s">
        <v>227</v>
      </c>
      <c r="E327" s="22" t="s">
        <v>256</v>
      </c>
      <c r="F327" s="23"/>
      <c r="G327" s="6">
        <f>G328</f>
        <v>165000</v>
      </c>
      <c r="H327" s="6">
        <f>H328</f>
        <v>52299</v>
      </c>
      <c r="I327" s="8">
        <f t="shared" si="25"/>
        <v>31.696363636363635</v>
      </c>
    </row>
    <row r="328" spans="1:9" ht="134.85" customHeight="1" x14ac:dyDescent="0.25">
      <c r="A328" s="21" t="s">
        <v>20</v>
      </c>
      <c r="B328" s="22" t="s">
        <v>246</v>
      </c>
      <c r="C328" s="22" t="s">
        <v>11</v>
      </c>
      <c r="D328" s="22" t="s">
        <v>227</v>
      </c>
      <c r="E328" s="22" t="s">
        <v>256</v>
      </c>
      <c r="F328" s="23" t="s">
        <v>21</v>
      </c>
      <c r="G328" s="6">
        <f>G329</f>
        <v>165000</v>
      </c>
      <c r="H328" s="6">
        <f>H329</f>
        <v>52299</v>
      </c>
      <c r="I328" s="8">
        <f t="shared" si="25"/>
        <v>31.696363636363635</v>
      </c>
    </row>
    <row r="329" spans="1:9" ht="57.75" customHeight="1" x14ac:dyDescent="0.25">
      <c r="A329" s="21" t="s">
        <v>22</v>
      </c>
      <c r="B329" s="22" t="s">
        <v>246</v>
      </c>
      <c r="C329" s="22" t="s">
        <v>11</v>
      </c>
      <c r="D329" s="22" t="s">
        <v>227</v>
      </c>
      <c r="E329" s="22" t="s">
        <v>256</v>
      </c>
      <c r="F329" s="23" t="s">
        <v>23</v>
      </c>
      <c r="G329" s="6">
        <v>165000</v>
      </c>
      <c r="H329" s="6">
        <v>52299</v>
      </c>
      <c r="I329" s="8">
        <f t="shared" si="25"/>
        <v>31.696363636363635</v>
      </c>
    </row>
    <row r="330" spans="1:9" ht="57.75" customHeight="1" x14ac:dyDescent="0.25">
      <c r="A330" s="24" t="s">
        <v>257</v>
      </c>
      <c r="B330" s="25" t="s">
        <v>258</v>
      </c>
      <c r="C330" s="25"/>
      <c r="D330" s="25"/>
      <c r="E330" s="25"/>
      <c r="F330" s="26"/>
      <c r="G330" s="5">
        <f>G331+G343</f>
        <v>26284702.07</v>
      </c>
      <c r="H330" s="5">
        <f>H331+H343</f>
        <v>5675189.4000000004</v>
      </c>
      <c r="I330" s="7">
        <f t="shared" si="25"/>
        <v>21.591225895907598</v>
      </c>
    </row>
    <row r="331" spans="1:9" ht="38.450000000000003" customHeight="1" x14ac:dyDescent="0.25">
      <c r="A331" s="21" t="s">
        <v>10</v>
      </c>
      <c r="B331" s="22" t="s">
        <v>258</v>
      </c>
      <c r="C331" s="22" t="s">
        <v>11</v>
      </c>
      <c r="D331" s="22"/>
      <c r="E331" s="22"/>
      <c r="F331" s="23"/>
      <c r="G331" s="6">
        <f t="shared" ref="G331:H333" si="30">G332</f>
        <v>26185000</v>
      </c>
      <c r="H331" s="6">
        <f t="shared" si="30"/>
        <v>5675189.4000000004</v>
      </c>
      <c r="I331" s="8">
        <f t="shared" si="25"/>
        <v>21.673436700400995</v>
      </c>
    </row>
    <row r="332" spans="1:9" ht="77.099999999999994" customHeight="1" x14ac:dyDescent="0.25">
      <c r="A332" s="21" t="s">
        <v>247</v>
      </c>
      <c r="B332" s="22" t="s">
        <v>258</v>
      </c>
      <c r="C332" s="22" t="s">
        <v>11</v>
      </c>
      <c r="D332" s="22" t="s">
        <v>227</v>
      </c>
      <c r="E332" s="22"/>
      <c r="F332" s="23"/>
      <c r="G332" s="6">
        <f t="shared" si="30"/>
        <v>26185000</v>
      </c>
      <c r="H332" s="6">
        <f t="shared" si="30"/>
        <v>5675189.4000000004</v>
      </c>
      <c r="I332" s="8">
        <f t="shared" si="25"/>
        <v>21.673436700400995</v>
      </c>
    </row>
    <row r="333" spans="1:9" ht="57.75" customHeight="1" x14ac:dyDescent="0.25">
      <c r="A333" s="21" t="s">
        <v>14</v>
      </c>
      <c r="B333" s="22" t="s">
        <v>258</v>
      </c>
      <c r="C333" s="22" t="s">
        <v>11</v>
      </c>
      <c r="D333" s="22" t="s">
        <v>227</v>
      </c>
      <c r="E333" s="22" t="s">
        <v>15</v>
      </c>
      <c r="F333" s="23"/>
      <c r="G333" s="6">
        <f t="shared" si="30"/>
        <v>26185000</v>
      </c>
      <c r="H333" s="6">
        <f t="shared" si="30"/>
        <v>5675189.4000000004</v>
      </c>
      <c r="I333" s="8">
        <f t="shared" si="25"/>
        <v>21.673436700400995</v>
      </c>
    </row>
    <row r="334" spans="1:9" ht="38.450000000000003" customHeight="1" x14ac:dyDescent="0.25">
      <c r="A334" s="21" t="s">
        <v>26</v>
      </c>
      <c r="B334" s="22" t="s">
        <v>258</v>
      </c>
      <c r="C334" s="22" t="s">
        <v>11</v>
      </c>
      <c r="D334" s="22" t="s">
        <v>227</v>
      </c>
      <c r="E334" s="22" t="s">
        <v>27</v>
      </c>
      <c r="F334" s="23"/>
      <c r="G334" s="6">
        <f>G335+G340</f>
        <v>26185000</v>
      </c>
      <c r="H334" s="6">
        <f>H335+H340</f>
        <v>5675189.4000000004</v>
      </c>
      <c r="I334" s="8">
        <f t="shared" si="25"/>
        <v>21.673436700400995</v>
      </c>
    </row>
    <row r="335" spans="1:9" ht="38.450000000000003" customHeight="1" x14ac:dyDescent="0.25">
      <c r="A335" s="21" t="s">
        <v>18</v>
      </c>
      <c r="B335" s="22" t="s">
        <v>258</v>
      </c>
      <c r="C335" s="22" t="s">
        <v>11</v>
      </c>
      <c r="D335" s="22" t="s">
        <v>227</v>
      </c>
      <c r="E335" s="22" t="s">
        <v>28</v>
      </c>
      <c r="F335" s="23"/>
      <c r="G335" s="6">
        <f>G336+G338</f>
        <v>25785000</v>
      </c>
      <c r="H335" s="6">
        <f>H336+H338</f>
        <v>5563077.4000000004</v>
      </c>
      <c r="I335" s="8">
        <f t="shared" si="25"/>
        <v>21.574859026565836</v>
      </c>
    </row>
    <row r="336" spans="1:9" ht="134.85" customHeight="1" x14ac:dyDescent="0.25">
      <c r="A336" s="21" t="s">
        <v>20</v>
      </c>
      <c r="B336" s="22" t="s">
        <v>258</v>
      </c>
      <c r="C336" s="22" t="s">
        <v>11</v>
      </c>
      <c r="D336" s="22" t="s">
        <v>227</v>
      </c>
      <c r="E336" s="22" t="s">
        <v>28</v>
      </c>
      <c r="F336" s="23" t="s">
        <v>21</v>
      </c>
      <c r="G336" s="6">
        <f>G337</f>
        <v>24797700</v>
      </c>
      <c r="H336" s="6">
        <f>H337</f>
        <v>5272014.67</v>
      </c>
      <c r="I336" s="8">
        <f t="shared" si="25"/>
        <v>21.260095371748186</v>
      </c>
    </row>
    <row r="337" spans="1:9" ht="57.75" customHeight="1" x14ac:dyDescent="0.25">
      <c r="A337" s="21" t="s">
        <v>22</v>
      </c>
      <c r="B337" s="22" t="s">
        <v>258</v>
      </c>
      <c r="C337" s="22" t="s">
        <v>11</v>
      </c>
      <c r="D337" s="22" t="s">
        <v>227</v>
      </c>
      <c r="E337" s="22" t="s">
        <v>28</v>
      </c>
      <c r="F337" s="23" t="s">
        <v>23</v>
      </c>
      <c r="G337" s="6">
        <v>24797700</v>
      </c>
      <c r="H337" s="6">
        <v>5272014.67</v>
      </c>
      <c r="I337" s="8">
        <f t="shared" si="25"/>
        <v>21.260095371748186</v>
      </c>
    </row>
    <row r="338" spans="1:9" ht="57.75" customHeight="1" x14ac:dyDescent="0.25">
      <c r="A338" s="21" t="s">
        <v>29</v>
      </c>
      <c r="B338" s="22" t="s">
        <v>258</v>
      </c>
      <c r="C338" s="22" t="s">
        <v>11</v>
      </c>
      <c r="D338" s="22" t="s">
        <v>227</v>
      </c>
      <c r="E338" s="22" t="s">
        <v>28</v>
      </c>
      <c r="F338" s="23" t="s">
        <v>30</v>
      </c>
      <c r="G338" s="6">
        <f>G339</f>
        <v>987300</v>
      </c>
      <c r="H338" s="6">
        <f>H339</f>
        <v>291062.73</v>
      </c>
      <c r="I338" s="8">
        <f t="shared" si="25"/>
        <v>29.480677605591005</v>
      </c>
    </row>
    <row r="339" spans="1:9" ht="57.75" customHeight="1" x14ac:dyDescent="0.25">
      <c r="A339" s="21" t="s">
        <v>31</v>
      </c>
      <c r="B339" s="22" t="s">
        <v>258</v>
      </c>
      <c r="C339" s="22" t="s">
        <v>11</v>
      </c>
      <c r="D339" s="22" t="s">
        <v>227</v>
      </c>
      <c r="E339" s="22" t="s">
        <v>28</v>
      </c>
      <c r="F339" s="23" t="s">
        <v>32</v>
      </c>
      <c r="G339" s="6">
        <v>987300</v>
      </c>
      <c r="H339" s="6">
        <v>291062.73</v>
      </c>
      <c r="I339" s="8">
        <f t="shared" si="25"/>
        <v>29.480677605591005</v>
      </c>
    </row>
    <row r="340" spans="1:9" ht="192.6" customHeight="1" x14ac:dyDescent="0.25">
      <c r="A340" s="21" t="s">
        <v>33</v>
      </c>
      <c r="B340" s="22" t="s">
        <v>258</v>
      </c>
      <c r="C340" s="22" t="s">
        <v>11</v>
      </c>
      <c r="D340" s="22" t="s">
        <v>227</v>
      </c>
      <c r="E340" s="22" t="s">
        <v>34</v>
      </c>
      <c r="F340" s="23"/>
      <c r="G340" s="6">
        <f>G341</f>
        <v>400000</v>
      </c>
      <c r="H340" s="6">
        <f>H341</f>
        <v>112112</v>
      </c>
      <c r="I340" s="8">
        <f t="shared" si="25"/>
        <v>28.027999999999999</v>
      </c>
    </row>
    <row r="341" spans="1:9" ht="134.85" customHeight="1" x14ac:dyDescent="0.25">
      <c r="A341" s="21" t="s">
        <v>20</v>
      </c>
      <c r="B341" s="22" t="s">
        <v>258</v>
      </c>
      <c r="C341" s="22" t="s">
        <v>11</v>
      </c>
      <c r="D341" s="22" t="s">
        <v>227</v>
      </c>
      <c r="E341" s="22" t="s">
        <v>34</v>
      </c>
      <c r="F341" s="23" t="s">
        <v>21</v>
      </c>
      <c r="G341" s="6">
        <f>G342</f>
        <v>400000</v>
      </c>
      <c r="H341" s="6">
        <f>H342</f>
        <v>112112</v>
      </c>
      <c r="I341" s="8">
        <f t="shared" si="25"/>
        <v>28.027999999999999</v>
      </c>
    </row>
    <row r="342" spans="1:9" ht="57.75" customHeight="1" x14ac:dyDescent="0.25">
      <c r="A342" s="21" t="s">
        <v>22</v>
      </c>
      <c r="B342" s="22" t="s">
        <v>258</v>
      </c>
      <c r="C342" s="22" t="s">
        <v>11</v>
      </c>
      <c r="D342" s="22" t="s">
        <v>227</v>
      </c>
      <c r="E342" s="22" t="s">
        <v>34</v>
      </c>
      <c r="F342" s="23" t="s">
        <v>23</v>
      </c>
      <c r="G342" s="6">
        <v>400000</v>
      </c>
      <c r="H342" s="6">
        <v>112112</v>
      </c>
      <c r="I342" s="8">
        <f t="shared" si="25"/>
        <v>28.027999999999999</v>
      </c>
    </row>
    <row r="343" spans="1:9" ht="57.75" customHeight="1" x14ac:dyDescent="0.25">
      <c r="A343" s="21" t="s">
        <v>259</v>
      </c>
      <c r="B343" s="22" t="s">
        <v>258</v>
      </c>
      <c r="C343" s="22" t="s">
        <v>62</v>
      </c>
      <c r="D343" s="22"/>
      <c r="E343" s="22"/>
      <c r="F343" s="23"/>
      <c r="G343" s="6">
        <f t="shared" ref="G343:H348" si="31">G344</f>
        <v>99702.07</v>
      </c>
      <c r="H343" s="6">
        <f t="shared" si="31"/>
        <v>0</v>
      </c>
      <c r="I343" s="7">
        <f t="shared" si="25"/>
        <v>0</v>
      </c>
    </row>
    <row r="344" spans="1:9" ht="38.450000000000003" customHeight="1" x14ac:dyDescent="0.25">
      <c r="A344" s="21" t="s">
        <v>260</v>
      </c>
      <c r="B344" s="22" t="s">
        <v>258</v>
      </c>
      <c r="C344" s="22" t="s">
        <v>62</v>
      </c>
      <c r="D344" s="22" t="s">
        <v>11</v>
      </c>
      <c r="E344" s="22"/>
      <c r="F344" s="23"/>
      <c r="G344" s="6">
        <f t="shared" si="31"/>
        <v>99702.07</v>
      </c>
      <c r="H344" s="6">
        <f t="shared" si="31"/>
        <v>0</v>
      </c>
      <c r="I344" s="7">
        <f t="shared" si="25"/>
        <v>0</v>
      </c>
    </row>
    <row r="345" spans="1:9" ht="38.450000000000003" customHeight="1" x14ac:dyDescent="0.25">
      <c r="A345" s="21" t="s">
        <v>44</v>
      </c>
      <c r="B345" s="22" t="s">
        <v>258</v>
      </c>
      <c r="C345" s="22" t="s">
        <v>62</v>
      </c>
      <c r="D345" s="22" t="s">
        <v>11</v>
      </c>
      <c r="E345" s="22" t="s">
        <v>45</v>
      </c>
      <c r="F345" s="23"/>
      <c r="G345" s="6">
        <f t="shared" si="31"/>
        <v>99702.07</v>
      </c>
      <c r="H345" s="6">
        <f t="shared" si="31"/>
        <v>0</v>
      </c>
      <c r="I345" s="7">
        <f t="shared" si="25"/>
        <v>0</v>
      </c>
    </row>
    <row r="346" spans="1:9" ht="38.450000000000003" customHeight="1" x14ac:dyDescent="0.25">
      <c r="A346" s="21" t="s">
        <v>261</v>
      </c>
      <c r="B346" s="22" t="s">
        <v>258</v>
      </c>
      <c r="C346" s="22" t="s">
        <v>62</v>
      </c>
      <c r="D346" s="22" t="s">
        <v>11</v>
      </c>
      <c r="E346" s="22" t="s">
        <v>262</v>
      </c>
      <c r="F346" s="23"/>
      <c r="G346" s="6">
        <f t="shared" si="31"/>
        <v>99702.07</v>
      </c>
      <c r="H346" s="6">
        <f t="shared" si="31"/>
        <v>0</v>
      </c>
      <c r="I346" s="7">
        <f t="shared" si="25"/>
        <v>0</v>
      </c>
    </row>
    <row r="347" spans="1:9" ht="38.450000000000003" customHeight="1" x14ac:dyDescent="0.25">
      <c r="A347" s="21" t="s">
        <v>263</v>
      </c>
      <c r="B347" s="22" t="s">
        <v>258</v>
      </c>
      <c r="C347" s="22" t="s">
        <v>62</v>
      </c>
      <c r="D347" s="22" t="s">
        <v>11</v>
      </c>
      <c r="E347" s="22" t="s">
        <v>264</v>
      </c>
      <c r="F347" s="23"/>
      <c r="G347" s="6">
        <f t="shared" si="31"/>
        <v>99702.07</v>
      </c>
      <c r="H347" s="6">
        <f t="shared" si="31"/>
        <v>0</v>
      </c>
      <c r="I347" s="7">
        <f t="shared" si="25"/>
        <v>0</v>
      </c>
    </row>
    <row r="348" spans="1:9" ht="38.450000000000003" customHeight="1" x14ac:dyDescent="0.25">
      <c r="A348" s="21" t="s">
        <v>265</v>
      </c>
      <c r="B348" s="22" t="s">
        <v>258</v>
      </c>
      <c r="C348" s="22" t="s">
        <v>62</v>
      </c>
      <c r="D348" s="22" t="s">
        <v>11</v>
      </c>
      <c r="E348" s="22" t="s">
        <v>264</v>
      </c>
      <c r="F348" s="23" t="s">
        <v>266</v>
      </c>
      <c r="G348" s="6">
        <f t="shared" si="31"/>
        <v>99702.07</v>
      </c>
      <c r="H348" s="6">
        <f t="shared" si="31"/>
        <v>0</v>
      </c>
      <c r="I348" s="7">
        <f t="shared" si="25"/>
        <v>0</v>
      </c>
    </row>
    <row r="349" spans="1:9" ht="38.450000000000003" customHeight="1" x14ac:dyDescent="0.25">
      <c r="A349" s="21" t="s">
        <v>263</v>
      </c>
      <c r="B349" s="22" t="s">
        <v>258</v>
      </c>
      <c r="C349" s="22" t="s">
        <v>62</v>
      </c>
      <c r="D349" s="22" t="s">
        <v>11</v>
      </c>
      <c r="E349" s="22" t="s">
        <v>264</v>
      </c>
      <c r="F349" s="23" t="s">
        <v>267</v>
      </c>
      <c r="G349" s="6">
        <v>99702.07</v>
      </c>
      <c r="H349" s="6">
        <v>0</v>
      </c>
      <c r="I349" s="7">
        <f t="shared" ref="I349:I417" si="32">H349/G349*100</f>
        <v>0</v>
      </c>
    </row>
    <row r="350" spans="1:9" ht="85.5" customHeight="1" x14ac:dyDescent="0.25">
      <c r="A350" s="24" t="s">
        <v>268</v>
      </c>
      <c r="B350" s="25" t="s">
        <v>269</v>
      </c>
      <c r="C350" s="25"/>
      <c r="D350" s="25"/>
      <c r="E350" s="25"/>
      <c r="F350" s="26"/>
      <c r="G350" s="5">
        <f>G351+G391+G417+G435</f>
        <v>52096930.32</v>
      </c>
      <c r="H350" s="5">
        <f>H351+H391+H417+H435</f>
        <v>7877262.5499999989</v>
      </c>
      <c r="I350" s="7">
        <f t="shared" si="32"/>
        <v>15.1203967328108</v>
      </c>
    </row>
    <row r="351" spans="1:9" ht="42.75" customHeight="1" x14ac:dyDescent="0.25">
      <c r="A351" s="21" t="s">
        <v>10</v>
      </c>
      <c r="B351" s="22" t="s">
        <v>269</v>
      </c>
      <c r="C351" s="22" t="s">
        <v>11</v>
      </c>
      <c r="D351" s="22"/>
      <c r="E351" s="22"/>
      <c r="F351" s="23"/>
      <c r="G351" s="6">
        <f>G352</f>
        <v>23399684.030000001</v>
      </c>
      <c r="H351" s="6">
        <f>H352</f>
        <v>4396134.5999999996</v>
      </c>
      <c r="I351" s="8">
        <f t="shared" si="32"/>
        <v>18.7871536827756</v>
      </c>
    </row>
    <row r="352" spans="1:9" ht="38.450000000000003" customHeight="1" x14ac:dyDescent="0.25">
      <c r="A352" s="21" t="s">
        <v>61</v>
      </c>
      <c r="B352" s="22" t="s">
        <v>269</v>
      </c>
      <c r="C352" s="22" t="s">
        <v>11</v>
      </c>
      <c r="D352" s="22" t="s">
        <v>62</v>
      </c>
      <c r="E352" s="22"/>
      <c r="F352" s="23"/>
      <c r="G352" s="6">
        <f>G353+G367+G362</f>
        <v>23399684.030000001</v>
      </c>
      <c r="H352" s="6">
        <f>H353+H367+H362</f>
        <v>4396134.5999999996</v>
      </c>
      <c r="I352" s="8">
        <f t="shared" si="32"/>
        <v>18.7871536827756</v>
      </c>
    </row>
    <row r="353" spans="1:9" ht="77.099999999999994" customHeight="1" x14ac:dyDescent="0.25">
      <c r="A353" s="21" t="s">
        <v>635</v>
      </c>
      <c r="B353" s="22" t="s">
        <v>269</v>
      </c>
      <c r="C353" s="22" t="s">
        <v>11</v>
      </c>
      <c r="D353" s="22" t="s">
        <v>62</v>
      </c>
      <c r="E353" s="22" t="s">
        <v>270</v>
      </c>
      <c r="F353" s="23"/>
      <c r="G353" s="6">
        <f>G354+G358</f>
        <v>712600</v>
      </c>
      <c r="H353" s="6">
        <f>H354+H358</f>
        <v>170605</v>
      </c>
      <c r="I353" s="8">
        <f t="shared" si="32"/>
        <v>23.941201234914399</v>
      </c>
    </row>
    <row r="354" spans="1:9" ht="115.5" customHeight="1" x14ac:dyDescent="0.25">
      <c r="A354" s="21" t="s">
        <v>636</v>
      </c>
      <c r="B354" s="22" t="s">
        <v>269</v>
      </c>
      <c r="C354" s="22" t="s">
        <v>11</v>
      </c>
      <c r="D354" s="22" t="s">
        <v>62</v>
      </c>
      <c r="E354" s="22" t="s">
        <v>271</v>
      </c>
      <c r="F354" s="23"/>
      <c r="G354" s="6">
        <f t="shared" ref="G354:H356" si="33">G355</f>
        <v>482600</v>
      </c>
      <c r="H354" s="6">
        <f t="shared" si="33"/>
        <v>112000</v>
      </c>
      <c r="I354" s="8">
        <f t="shared" si="32"/>
        <v>23.207625362619147</v>
      </c>
    </row>
    <row r="355" spans="1:9" ht="134.85" customHeight="1" x14ac:dyDescent="0.25">
      <c r="A355" s="21" t="s">
        <v>637</v>
      </c>
      <c r="B355" s="22" t="s">
        <v>269</v>
      </c>
      <c r="C355" s="22" t="s">
        <v>11</v>
      </c>
      <c r="D355" s="22" t="s">
        <v>62</v>
      </c>
      <c r="E355" s="22" t="s">
        <v>272</v>
      </c>
      <c r="F355" s="23"/>
      <c r="G355" s="6">
        <f t="shared" si="33"/>
        <v>482600</v>
      </c>
      <c r="H355" s="6">
        <f t="shared" si="33"/>
        <v>112000</v>
      </c>
      <c r="I355" s="8">
        <f t="shared" si="32"/>
        <v>23.207625362619147</v>
      </c>
    </row>
    <row r="356" spans="1:9" ht="57.75" customHeight="1" x14ac:dyDescent="0.25">
      <c r="A356" s="21" t="s">
        <v>29</v>
      </c>
      <c r="B356" s="22" t="s">
        <v>269</v>
      </c>
      <c r="C356" s="22" t="s">
        <v>11</v>
      </c>
      <c r="D356" s="22" t="s">
        <v>62</v>
      </c>
      <c r="E356" s="22" t="s">
        <v>272</v>
      </c>
      <c r="F356" s="23" t="s">
        <v>30</v>
      </c>
      <c r="G356" s="6">
        <f t="shared" si="33"/>
        <v>482600</v>
      </c>
      <c r="H356" s="6">
        <f t="shared" si="33"/>
        <v>112000</v>
      </c>
      <c r="I356" s="8">
        <f t="shared" si="32"/>
        <v>23.207625362619147</v>
      </c>
    </row>
    <row r="357" spans="1:9" ht="57.75" customHeight="1" x14ac:dyDescent="0.25">
      <c r="A357" s="21" t="s">
        <v>31</v>
      </c>
      <c r="B357" s="22" t="s">
        <v>269</v>
      </c>
      <c r="C357" s="22" t="s">
        <v>11</v>
      </c>
      <c r="D357" s="22" t="s">
        <v>62</v>
      </c>
      <c r="E357" s="22" t="s">
        <v>272</v>
      </c>
      <c r="F357" s="23" t="s">
        <v>32</v>
      </c>
      <c r="G357" s="6">
        <v>482600</v>
      </c>
      <c r="H357" s="6">
        <v>112000</v>
      </c>
      <c r="I357" s="8">
        <f t="shared" si="32"/>
        <v>23.207625362619147</v>
      </c>
    </row>
    <row r="358" spans="1:9" ht="115.5" customHeight="1" x14ac:dyDescent="0.25">
      <c r="A358" s="21" t="s">
        <v>638</v>
      </c>
      <c r="B358" s="22" t="s">
        <v>269</v>
      </c>
      <c r="C358" s="22" t="s">
        <v>11</v>
      </c>
      <c r="D358" s="22" t="s">
        <v>62</v>
      </c>
      <c r="E358" s="22" t="s">
        <v>273</v>
      </c>
      <c r="F358" s="23"/>
      <c r="G358" s="6">
        <f t="shared" ref="G358:H360" si="34">G359</f>
        <v>230000</v>
      </c>
      <c r="H358" s="6">
        <f t="shared" si="34"/>
        <v>58605</v>
      </c>
      <c r="I358" s="8">
        <f t="shared" si="32"/>
        <v>25.480434782608697</v>
      </c>
    </row>
    <row r="359" spans="1:9" ht="96.2" customHeight="1" x14ac:dyDescent="0.25">
      <c r="A359" s="21" t="s">
        <v>639</v>
      </c>
      <c r="B359" s="22" t="s">
        <v>269</v>
      </c>
      <c r="C359" s="22" t="s">
        <v>11</v>
      </c>
      <c r="D359" s="22" t="s">
        <v>62</v>
      </c>
      <c r="E359" s="22" t="s">
        <v>274</v>
      </c>
      <c r="F359" s="23"/>
      <c r="G359" s="6">
        <f t="shared" si="34"/>
        <v>230000</v>
      </c>
      <c r="H359" s="6">
        <f t="shared" si="34"/>
        <v>58605</v>
      </c>
      <c r="I359" s="8">
        <f t="shared" si="32"/>
        <v>25.480434782608697</v>
      </c>
    </row>
    <row r="360" spans="1:9" ht="57.75" customHeight="1" x14ac:dyDescent="0.25">
      <c r="A360" s="21" t="s">
        <v>29</v>
      </c>
      <c r="B360" s="22" t="s">
        <v>269</v>
      </c>
      <c r="C360" s="22" t="s">
        <v>11</v>
      </c>
      <c r="D360" s="22" t="s">
        <v>62</v>
      </c>
      <c r="E360" s="22" t="s">
        <v>274</v>
      </c>
      <c r="F360" s="23" t="s">
        <v>30</v>
      </c>
      <c r="G360" s="6">
        <f t="shared" si="34"/>
        <v>230000</v>
      </c>
      <c r="H360" s="6">
        <f t="shared" si="34"/>
        <v>58605</v>
      </c>
      <c r="I360" s="8">
        <f t="shared" si="32"/>
        <v>25.480434782608697</v>
      </c>
    </row>
    <row r="361" spans="1:9" ht="57.75" customHeight="1" x14ac:dyDescent="0.25">
      <c r="A361" s="21" t="s">
        <v>31</v>
      </c>
      <c r="B361" s="22" t="s">
        <v>269</v>
      </c>
      <c r="C361" s="22" t="s">
        <v>11</v>
      </c>
      <c r="D361" s="22" t="s">
        <v>62</v>
      </c>
      <c r="E361" s="22" t="s">
        <v>274</v>
      </c>
      <c r="F361" s="23" t="s">
        <v>32</v>
      </c>
      <c r="G361" s="6">
        <v>230000</v>
      </c>
      <c r="H361" s="6">
        <v>58605</v>
      </c>
      <c r="I361" s="8">
        <f t="shared" si="32"/>
        <v>25.480434782608697</v>
      </c>
    </row>
    <row r="362" spans="1:9" ht="57.75" customHeight="1" x14ac:dyDescent="0.25">
      <c r="A362" s="41" t="s">
        <v>44</v>
      </c>
      <c r="B362" s="47" t="s">
        <v>269</v>
      </c>
      <c r="C362" s="43" t="s">
        <v>11</v>
      </c>
      <c r="D362" s="47" t="s">
        <v>62</v>
      </c>
      <c r="E362" s="43" t="s">
        <v>45</v>
      </c>
      <c r="F362" s="52"/>
      <c r="G362" s="40">
        <f t="shared" ref="G362:H365" si="35">G363</f>
        <v>100300</v>
      </c>
      <c r="H362" s="40">
        <f t="shared" si="35"/>
        <v>100300</v>
      </c>
      <c r="I362" s="8">
        <f t="shared" si="32"/>
        <v>100</v>
      </c>
    </row>
    <row r="363" spans="1:9" ht="57.75" customHeight="1" x14ac:dyDescent="0.25">
      <c r="A363" s="41" t="s">
        <v>177</v>
      </c>
      <c r="B363" s="47" t="s">
        <v>269</v>
      </c>
      <c r="C363" s="43" t="s">
        <v>11</v>
      </c>
      <c r="D363" s="47" t="s">
        <v>62</v>
      </c>
      <c r="E363" s="43" t="s">
        <v>572</v>
      </c>
      <c r="F363" s="52"/>
      <c r="G363" s="40">
        <f t="shared" si="35"/>
        <v>100300</v>
      </c>
      <c r="H363" s="40">
        <f t="shared" si="35"/>
        <v>100300</v>
      </c>
      <c r="I363" s="8">
        <f t="shared" si="32"/>
        <v>100</v>
      </c>
    </row>
    <row r="364" spans="1:9" ht="57.75" customHeight="1" x14ac:dyDescent="0.25">
      <c r="A364" s="41" t="s">
        <v>179</v>
      </c>
      <c r="B364" s="47" t="s">
        <v>269</v>
      </c>
      <c r="C364" s="43" t="s">
        <v>11</v>
      </c>
      <c r="D364" s="47" t="s">
        <v>62</v>
      </c>
      <c r="E364" s="43" t="s">
        <v>573</v>
      </c>
      <c r="F364" s="52"/>
      <c r="G364" s="40">
        <f t="shared" si="35"/>
        <v>100300</v>
      </c>
      <c r="H364" s="40">
        <f t="shared" si="35"/>
        <v>100300</v>
      </c>
      <c r="I364" s="8">
        <f t="shared" si="32"/>
        <v>100</v>
      </c>
    </row>
    <row r="365" spans="1:9" ht="57.75" customHeight="1" x14ac:dyDescent="0.25">
      <c r="A365" s="41" t="s">
        <v>50</v>
      </c>
      <c r="B365" s="47" t="s">
        <v>269</v>
      </c>
      <c r="C365" s="43" t="s">
        <v>11</v>
      </c>
      <c r="D365" s="47" t="s">
        <v>62</v>
      </c>
      <c r="E365" s="43" t="s">
        <v>573</v>
      </c>
      <c r="F365" s="52">
        <v>800</v>
      </c>
      <c r="G365" s="40">
        <f t="shared" si="35"/>
        <v>100300</v>
      </c>
      <c r="H365" s="40">
        <f t="shared" si="35"/>
        <v>100300</v>
      </c>
      <c r="I365" s="8">
        <f t="shared" si="32"/>
        <v>100</v>
      </c>
    </row>
    <row r="366" spans="1:9" ht="57.75" customHeight="1" x14ac:dyDescent="0.25">
      <c r="A366" s="41" t="s">
        <v>181</v>
      </c>
      <c r="B366" s="47" t="s">
        <v>269</v>
      </c>
      <c r="C366" s="43" t="s">
        <v>11</v>
      </c>
      <c r="D366" s="47" t="s">
        <v>62</v>
      </c>
      <c r="E366" s="43" t="s">
        <v>573</v>
      </c>
      <c r="F366" s="52">
        <v>830</v>
      </c>
      <c r="G366" s="40">
        <v>100300</v>
      </c>
      <c r="H366" s="40">
        <v>100300</v>
      </c>
      <c r="I366" s="8">
        <f t="shared" si="32"/>
        <v>100</v>
      </c>
    </row>
    <row r="367" spans="1:9" ht="57.75" customHeight="1" x14ac:dyDescent="0.25">
      <c r="A367" s="21" t="s">
        <v>14</v>
      </c>
      <c r="B367" s="22" t="s">
        <v>269</v>
      </c>
      <c r="C367" s="22" t="s">
        <v>11</v>
      </c>
      <c r="D367" s="22" t="s">
        <v>62</v>
      </c>
      <c r="E367" s="22" t="s">
        <v>15</v>
      </c>
      <c r="F367" s="23"/>
      <c r="G367" s="6">
        <f>G368+G377+G384</f>
        <v>22586784.030000001</v>
      </c>
      <c r="H367" s="6">
        <f>H368+H377+H384</f>
        <v>4125229.6</v>
      </c>
      <c r="I367" s="8">
        <f t="shared" si="32"/>
        <v>18.263908640206715</v>
      </c>
    </row>
    <row r="368" spans="1:9" ht="38.450000000000003" customHeight="1" x14ac:dyDescent="0.25">
      <c r="A368" s="21" t="s">
        <v>26</v>
      </c>
      <c r="B368" s="22" t="s">
        <v>269</v>
      </c>
      <c r="C368" s="22" t="s">
        <v>11</v>
      </c>
      <c r="D368" s="22" t="s">
        <v>62</v>
      </c>
      <c r="E368" s="22" t="s">
        <v>27</v>
      </c>
      <c r="F368" s="23"/>
      <c r="G368" s="6">
        <f>G369+G374</f>
        <v>18000670</v>
      </c>
      <c r="H368" s="6">
        <f>H369+H374</f>
        <v>3375347.77</v>
      </c>
      <c r="I368" s="8">
        <f t="shared" si="32"/>
        <v>18.751234092953204</v>
      </c>
    </row>
    <row r="369" spans="1:9" ht="38.450000000000003" customHeight="1" x14ac:dyDescent="0.25">
      <c r="A369" s="21" t="s">
        <v>18</v>
      </c>
      <c r="B369" s="22" t="s">
        <v>269</v>
      </c>
      <c r="C369" s="22" t="s">
        <v>11</v>
      </c>
      <c r="D369" s="22" t="s">
        <v>62</v>
      </c>
      <c r="E369" s="22" t="s">
        <v>28</v>
      </c>
      <c r="F369" s="23"/>
      <c r="G369" s="6">
        <f>G370+G372</f>
        <v>17806670</v>
      </c>
      <c r="H369" s="6">
        <f>H370+H372</f>
        <v>3375347.77</v>
      </c>
      <c r="I369" s="8">
        <f t="shared" si="32"/>
        <v>18.955524924087435</v>
      </c>
    </row>
    <row r="370" spans="1:9" ht="134.85" customHeight="1" x14ac:dyDescent="0.25">
      <c r="A370" s="21" t="s">
        <v>20</v>
      </c>
      <c r="B370" s="22" t="s">
        <v>269</v>
      </c>
      <c r="C370" s="22" t="s">
        <v>11</v>
      </c>
      <c r="D370" s="22" t="s">
        <v>62</v>
      </c>
      <c r="E370" s="22" t="s">
        <v>28</v>
      </c>
      <c r="F370" s="23" t="s">
        <v>21</v>
      </c>
      <c r="G370" s="6">
        <f>G371</f>
        <v>17355570</v>
      </c>
      <c r="H370" s="6">
        <f>H371</f>
        <v>3217018.55</v>
      </c>
      <c r="I370" s="8">
        <f t="shared" si="32"/>
        <v>18.535942927832387</v>
      </c>
    </row>
    <row r="371" spans="1:9" ht="57.75" customHeight="1" x14ac:dyDescent="0.25">
      <c r="A371" s="21" t="s">
        <v>22</v>
      </c>
      <c r="B371" s="22" t="s">
        <v>269</v>
      </c>
      <c r="C371" s="22" t="s">
        <v>11</v>
      </c>
      <c r="D371" s="22" t="s">
        <v>62</v>
      </c>
      <c r="E371" s="22" t="s">
        <v>28</v>
      </c>
      <c r="F371" s="23" t="s">
        <v>23</v>
      </c>
      <c r="G371" s="6">
        <v>17355570</v>
      </c>
      <c r="H371" s="6">
        <v>3217018.55</v>
      </c>
      <c r="I371" s="8">
        <f t="shared" si="32"/>
        <v>18.535942927832387</v>
      </c>
    </row>
    <row r="372" spans="1:9" ht="57.75" customHeight="1" x14ac:dyDescent="0.25">
      <c r="A372" s="21" t="s">
        <v>29</v>
      </c>
      <c r="B372" s="22" t="s">
        <v>269</v>
      </c>
      <c r="C372" s="22" t="s">
        <v>11</v>
      </c>
      <c r="D372" s="22" t="s">
        <v>62</v>
      </c>
      <c r="E372" s="22" t="s">
        <v>28</v>
      </c>
      <c r="F372" s="23" t="s">
        <v>30</v>
      </c>
      <c r="G372" s="6">
        <f>G373</f>
        <v>451100</v>
      </c>
      <c r="H372" s="6">
        <f>H373</f>
        <v>158329.22</v>
      </c>
      <c r="I372" s="8">
        <f t="shared" si="32"/>
        <v>35.098474839281756</v>
      </c>
    </row>
    <row r="373" spans="1:9" ht="57.75" customHeight="1" x14ac:dyDescent="0.25">
      <c r="A373" s="21" t="s">
        <v>31</v>
      </c>
      <c r="B373" s="22" t="s">
        <v>269</v>
      </c>
      <c r="C373" s="22" t="s">
        <v>11</v>
      </c>
      <c r="D373" s="22" t="s">
        <v>62</v>
      </c>
      <c r="E373" s="22" t="s">
        <v>28</v>
      </c>
      <c r="F373" s="23" t="s">
        <v>32</v>
      </c>
      <c r="G373" s="6">
        <v>451100</v>
      </c>
      <c r="H373" s="6">
        <v>158329.22</v>
      </c>
      <c r="I373" s="8">
        <f t="shared" si="32"/>
        <v>35.098474839281756</v>
      </c>
    </row>
    <row r="374" spans="1:9" ht="192.6" customHeight="1" x14ac:dyDescent="0.25">
      <c r="A374" s="21" t="s">
        <v>33</v>
      </c>
      <c r="B374" s="22" t="s">
        <v>269</v>
      </c>
      <c r="C374" s="22" t="s">
        <v>11</v>
      </c>
      <c r="D374" s="22" t="s">
        <v>62</v>
      </c>
      <c r="E374" s="22" t="s">
        <v>34</v>
      </c>
      <c r="F374" s="23"/>
      <c r="G374" s="6">
        <f>G375</f>
        <v>194000</v>
      </c>
      <c r="H374" s="6">
        <f>H375</f>
        <v>0</v>
      </c>
      <c r="I374" s="8">
        <f t="shared" si="32"/>
        <v>0</v>
      </c>
    </row>
    <row r="375" spans="1:9" ht="134.85" customHeight="1" x14ac:dyDescent="0.25">
      <c r="A375" s="21" t="s">
        <v>20</v>
      </c>
      <c r="B375" s="22" t="s">
        <v>269</v>
      </c>
      <c r="C375" s="22" t="s">
        <v>11</v>
      </c>
      <c r="D375" s="22" t="s">
        <v>62</v>
      </c>
      <c r="E375" s="22" t="s">
        <v>34</v>
      </c>
      <c r="F375" s="23" t="s">
        <v>21</v>
      </c>
      <c r="G375" s="6">
        <f>G376</f>
        <v>194000</v>
      </c>
      <c r="H375" s="6">
        <f>H376</f>
        <v>0</v>
      </c>
      <c r="I375" s="8">
        <f t="shared" si="32"/>
        <v>0</v>
      </c>
    </row>
    <row r="376" spans="1:9" ht="57.75" customHeight="1" x14ac:dyDescent="0.25">
      <c r="A376" s="21" t="s">
        <v>22</v>
      </c>
      <c r="B376" s="22" t="s">
        <v>269</v>
      </c>
      <c r="C376" s="22" t="s">
        <v>11</v>
      </c>
      <c r="D376" s="22" t="s">
        <v>62</v>
      </c>
      <c r="E376" s="22" t="s">
        <v>34</v>
      </c>
      <c r="F376" s="23" t="s">
        <v>23</v>
      </c>
      <c r="G376" s="6">
        <v>194000</v>
      </c>
      <c r="H376" s="6">
        <v>0</v>
      </c>
      <c r="I376" s="8">
        <f t="shared" si="32"/>
        <v>0</v>
      </c>
    </row>
    <row r="377" spans="1:9" ht="38.450000000000003" customHeight="1" x14ac:dyDescent="0.25">
      <c r="A377" s="21" t="s">
        <v>26</v>
      </c>
      <c r="B377" s="22" t="s">
        <v>269</v>
      </c>
      <c r="C377" s="22" t="s">
        <v>11</v>
      </c>
      <c r="D377" s="22" t="s">
        <v>62</v>
      </c>
      <c r="E377" s="22" t="s">
        <v>35</v>
      </c>
      <c r="F377" s="23"/>
      <c r="G377" s="6">
        <f>G378+G381</f>
        <v>4440671</v>
      </c>
      <c r="H377" s="6">
        <f>H378+H381</f>
        <v>749881.83</v>
      </c>
      <c r="I377" s="8">
        <f t="shared" si="32"/>
        <v>16.88667838711762</v>
      </c>
    </row>
    <row r="378" spans="1:9" ht="38.450000000000003" customHeight="1" x14ac:dyDescent="0.25">
      <c r="A378" s="21" t="s">
        <v>18</v>
      </c>
      <c r="B378" s="22" t="s">
        <v>269</v>
      </c>
      <c r="C378" s="22" t="s">
        <v>11</v>
      </c>
      <c r="D378" s="22" t="s">
        <v>62</v>
      </c>
      <c r="E378" s="22" t="s">
        <v>36</v>
      </c>
      <c r="F378" s="23"/>
      <c r="G378" s="6">
        <f>G379</f>
        <v>4329071</v>
      </c>
      <c r="H378" s="6">
        <f>H379</f>
        <v>749881.83</v>
      </c>
      <c r="I378" s="8">
        <f t="shared" si="32"/>
        <v>17.322003496824145</v>
      </c>
    </row>
    <row r="379" spans="1:9" ht="134.85" customHeight="1" x14ac:dyDescent="0.25">
      <c r="A379" s="21" t="s">
        <v>20</v>
      </c>
      <c r="B379" s="22" t="s">
        <v>269</v>
      </c>
      <c r="C379" s="22" t="s">
        <v>11</v>
      </c>
      <c r="D379" s="22" t="s">
        <v>62</v>
      </c>
      <c r="E379" s="22" t="s">
        <v>36</v>
      </c>
      <c r="F379" s="23" t="s">
        <v>21</v>
      </c>
      <c r="G379" s="6">
        <f>G380</f>
        <v>4329071</v>
      </c>
      <c r="H379" s="6">
        <f>H380</f>
        <v>749881.83</v>
      </c>
      <c r="I379" s="8">
        <f t="shared" si="32"/>
        <v>17.322003496824145</v>
      </c>
    </row>
    <row r="380" spans="1:9" ht="57.75" customHeight="1" x14ac:dyDescent="0.25">
      <c r="A380" s="21" t="s">
        <v>22</v>
      </c>
      <c r="B380" s="22" t="s">
        <v>269</v>
      </c>
      <c r="C380" s="22" t="s">
        <v>11</v>
      </c>
      <c r="D380" s="22" t="s">
        <v>62</v>
      </c>
      <c r="E380" s="22" t="s">
        <v>36</v>
      </c>
      <c r="F380" s="23" t="s">
        <v>23</v>
      </c>
      <c r="G380" s="6">
        <v>4329071</v>
      </c>
      <c r="H380" s="6">
        <v>749881.83</v>
      </c>
      <c r="I380" s="8">
        <f t="shared" si="32"/>
        <v>17.322003496824145</v>
      </c>
    </row>
    <row r="381" spans="1:9" ht="192.6" customHeight="1" x14ac:dyDescent="0.25">
      <c r="A381" s="21" t="s">
        <v>33</v>
      </c>
      <c r="B381" s="22" t="s">
        <v>269</v>
      </c>
      <c r="C381" s="22" t="s">
        <v>11</v>
      </c>
      <c r="D381" s="22" t="s">
        <v>62</v>
      </c>
      <c r="E381" s="22" t="s">
        <v>37</v>
      </c>
      <c r="F381" s="23"/>
      <c r="G381" s="6">
        <f>G382</f>
        <v>111600</v>
      </c>
      <c r="H381" s="6">
        <f>H382</f>
        <v>0</v>
      </c>
      <c r="I381" s="8">
        <f t="shared" si="32"/>
        <v>0</v>
      </c>
    </row>
    <row r="382" spans="1:9" ht="134.85" customHeight="1" x14ac:dyDescent="0.25">
      <c r="A382" s="21" t="s">
        <v>20</v>
      </c>
      <c r="B382" s="22" t="s">
        <v>269</v>
      </c>
      <c r="C382" s="22" t="s">
        <v>11</v>
      </c>
      <c r="D382" s="22" t="s">
        <v>62</v>
      </c>
      <c r="E382" s="22" t="s">
        <v>37</v>
      </c>
      <c r="F382" s="23" t="s">
        <v>21</v>
      </c>
      <c r="G382" s="6">
        <f>G383</f>
        <v>111600</v>
      </c>
      <c r="H382" s="6">
        <f>H383</f>
        <v>0</v>
      </c>
      <c r="I382" s="8">
        <f t="shared" si="32"/>
        <v>0</v>
      </c>
    </row>
    <row r="383" spans="1:9" ht="57.75" customHeight="1" x14ac:dyDescent="0.25">
      <c r="A383" s="21" t="s">
        <v>22</v>
      </c>
      <c r="B383" s="22" t="s">
        <v>269</v>
      </c>
      <c r="C383" s="22" t="s">
        <v>11</v>
      </c>
      <c r="D383" s="22" t="s">
        <v>62</v>
      </c>
      <c r="E383" s="22" t="s">
        <v>37</v>
      </c>
      <c r="F383" s="23" t="s">
        <v>23</v>
      </c>
      <c r="G383" s="6">
        <v>111600</v>
      </c>
      <c r="H383" s="6">
        <v>0</v>
      </c>
      <c r="I383" s="7">
        <f t="shared" si="32"/>
        <v>0</v>
      </c>
    </row>
    <row r="384" spans="1:9" ht="96.2" customHeight="1" x14ac:dyDescent="0.25">
      <c r="A384" s="21" t="s">
        <v>82</v>
      </c>
      <c r="B384" s="22" t="s">
        <v>269</v>
      </c>
      <c r="C384" s="22" t="s">
        <v>11</v>
      </c>
      <c r="D384" s="22" t="s">
        <v>62</v>
      </c>
      <c r="E384" s="22" t="s">
        <v>83</v>
      </c>
      <c r="F384" s="23"/>
      <c r="G384" s="6">
        <f>G385</f>
        <v>145443.03</v>
      </c>
      <c r="H384" s="6">
        <f>H385</f>
        <v>0</v>
      </c>
      <c r="I384" s="7">
        <f t="shared" si="32"/>
        <v>0</v>
      </c>
    </row>
    <row r="385" spans="1:9" ht="134.85" customHeight="1" x14ac:dyDescent="0.25">
      <c r="A385" s="21" t="s">
        <v>205</v>
      </c>
      <c r="B385" s="22" t="s">
        <v>269</v>
      </c>
      <c r="C385" s="22" t="s">
        <v>11</v>
      </c>
      <c r="D385" s="22" t="s">
        <v>62</v>
      </c>
      <c r="E385" s="22" t="s">
        <v>206</v>
      </c>
      <c r="F385" s="23"/>
      <c r="G385" s="6">
        <f>G386</f>
        <v>145443.03</v>
      </c>
      <c r="H385" s="6">
        <f>H386</f>
        <v>0</v>
      </c>
      <c r="I385" s="7">
        <f t="shared" si="32"/>
        <v>0</v>
      </c>
    </row>
    <row r="386" spans="1:9" ht="134.85" customHeight="1" x14ac:dyDescent="0.25">
      <c r="A386" s="21" t="s">
        <v>275</v>
      </c>
      <c r="B386" s="22" t="s">
        <v>269</v>
      </c>
      <c r="C386" s="22" t="s">
        <v>11</v>
      </c>
      <c r="D386" s="22" t="s">
        <v>62</v>
      </c>
      <c r="E386" s="22" t="s">
        <v>276</v>
      </c>
      <c r="F386" s="23"/>
      <c r="G386" s="6">
        <f>G387+G389</f>
        <v>145443.03</v>
      </c>
      <c r="H386" s="6">
        <f>H387+H389</f>
        <v>0</v>
      </c>
      <c r="I386" s="7">
        <f t="shared" si="32"/>
        <v>0</v>
      </c>
    </row>
    <row r="387" spans="1:9" ht="134.85" customHeight="1" x14ac:dyDescent="0.25">
      <c r="A387" s="21" t="s">
        <v>20</v>
      </c>
      <c r="B387" s="22" t="s">
        <v>269</v>
      </c>
      <c r="C387" s="22" t="s">
        <v>11</v>
      </c>
      <c r="D387" s="22" t="s">
        <v>62</v>
      </c>
      <c r="E387" s="22" t="s">
        <v>276</v>
      </c>
      <c r="F387" s="23" t="s">
        <v>21</v>
      </c>
      <c r="G387" s="6">
        <f>G388</f>
        <v>95901.52</v>
      </c>
      <c r="H387" s="6">
        <f>H388</f>
        <v>0</v>
      </c>
      <c r="I387" s="7">
        <f t="shared" si="32"/>
        <v>0</v>
      </c>
    </row>
    <row r="388" spans="1:9" ht="57.75" customHeight="1" x14ac:dyDescent="0.25">
      <c r="A388" s="21" t="s">
        <v>22</v>
      </c>
      <c r="B388" s="22" t="s">
        <v>269</v>
      </c>
      <c r="C388" s="22" t="s">
        <v>11</v>
      </c>
      <c r="D388" s="22" t="s">
        <v>62</v>
      </c>
      <c r="E388" s="22" t="s">
        <v>276</v>
      </c>
      <c r="F388" s="23" t="s">
        <v>23</v>
      </c>
      <c r="G388" s="6">
        <v>95901.52</v>
      </c>
      <c r="H388" s="6">
        <v>0</v>
      </c>
      <c r="I388" s="7">
        <f t="shared" si="32"/>
        <v>0</v>
      </c>
    </row>
    <row r="389" spans="1:9" ht="57.75" customHeight="1" x14ac:dyDescent="0.25">
      <c r="A389" s="21" t="s">
        <v>29</v>
      </c>
      <c r="B389" s="22" t="s">
        <v>269</v>
      </c>
      <c r="C389" s="22" t="s">
        <v>11</v>
      </c>
      <c r="D389" s="22" t="s">
        <v>62</v>
      </c>
      <c r="E389" s="22" t="s">
        <v>276</v>
      </c>
      <c r="F389" s="23" t="s">
        <v>30</v>
      </c>
      <c r="G389" s="6">
        <f>G390</f>
        <v>49541.51</v>
      </c>
      <c r="H389" s="6">
        <f>H390</f>
        <v>0</v>
      </c>
      <c r="I389" s="7">
        <f t="shared" si="32"/>
        <v>0</v>
      </c>
    </row>
    <row r="390" spans="1:9" ht="57.75" customHeight="1" x14ac:dyDescent="0.25">
      <c r="A390" s="21" t="s">
        <v>31</v>
      </c>
      <c r="B390" s="22" t="s">
        <v>269</v>
      </c>
      <c r="C390" s="22" t="s">
        <v>11</v>
      </c>
      <c r="D390" s="22" t="s">
        <v>62</v>
      </c>
      <c r="E390" s="22" t="s">
        <v>276</v>
      </c>
      <c r="F390" s="23" t="s">
        <v>32</v>
      </c>
      <c r="G390" s="6">
        <v>49541.51</v>
      </c>
      <c r="H390" s="6">
        <v>0</v>
      </c>
      <c r="I390" s="7">
        <f t="shared" si="32"/>
        <v>0</v>
      </c>
    </row>
    <row r="391" spans="1:9" ht="38.450000000000003" customHeight="1" x14ac:dyDescent="0.25">
      <c r="A391" s="21" t="s">
        <v>175</v>
      </c>
      <c r="B391" s="22" t="s">
        <v>269</v>
      </c>
      <c r="C391" s="22" t="s">
        <v>128</v>
      </c>
      <c r="D391" s="22"/>
      <c r="E391" s="22"/>
      <c r="F391" s="23"/>
      <c r="G391" s="6">
        <f>G392</f>
        <v>18063994.289999999</v>
      </c>
      <c r="H391" s="6">
        <f>H392</f>
        <v>1341000.1299999999</v>
      </c>
      <c r="I391" s="8">
        <f t="shared" si="32"/>
        <v>7.4236080263951409</v>
      </c>
    </row>
    <row r="392" spans="1:9" ht="38.450000000000003" customHeight="1" x14ac:dyDescent="0.25">
      <c r="A392" s="21" t="s">
        <v>277</v>
      </c>
      <c r="B392" s="22" t="s">
        <v>269</v>
      </c>
      <c r="C392" s="22" t="s">
        <v>128</v>
      </c>
      <c r="D392" s="22" t="s">
        <v>11</v>
      </c>
      <c r="E392" s="22"/>
      <c r="F392" s="23"/>
      <c r="G392" s="6">
        <f>G393</f>
        <v>18063994.289999999</v>
      </c>
      <c r="H392" s="6">
        <f>H393</f>
        <v>1341000.1299999999</v>
      </c>
      <c r="I392" s="8">
        <f t="shared" si="32"/>
        <v>7.4236080263951409</v>
      </c>
    </row>
    <row r="393" spans="1:9" ht="77.099999999999994" customHeight="1" x14ac:dyDescent="0.25">
      <c r="A393" s="21" t="s">
        <v>635</v>
      </c>
      <c r="B393" s="22" t="s">
        <v>269</v>
      </c>
      <c r="C393" s="22" t="s">
        <v>128</v>
      </c>
      <c r="D393" s="22" t="s">
        <v>11</v>
      </c>
      <c r="E393" s="22" t="s">
        <v>270</v>
      </c>
      <c r="F393" s="23"/>
      <c r="G393" s="6">
        <f>G394+G398</f>
        <v>18063994.289999999</v>
      </c>
      <c r="H393" s="6">
        <f>H394+H398</f>
        <v>1341000.1299999999</v>
      </c>
      <c r="I393" s="8">
        <f t="shared" si="32"/>
        <v>7.4236080263951409</v>
      </c>
    </row>
    <row r="394" spans="1:9" ht="153.94999999999999" customHeight="1" x14ac:dyDescent="0.25">
      <c r="A394" s="21" t="s">
        <v>608</v>
      </c>
      <c r="B394" s="22" t="s">
        <v>269</v>
      </c>
      <c r="C394" s="22" t="s">
        <v>128</v>
      </c>
      <c r="D394" s="22" t="s">
        <v>11</v>
      </c>
      <c r="E394" s="22" t="s">
        <v>278</v>
      </c>
      <c r="F394" s="23"/>
      <c r="G394" s="6">
        <f t="shared" ref="G394:H396" si="36">G395</f>
        <v>10129894.289999999</v>
      </c>
      <c r="H394" s="6">
        <f t="shared" si="36"/>
        <v>0</v>
      </c>
      <c r="I394" s="7">
        <f t="shared" si="32"/>
        <v>0</v>
      </c>
    </row>
    <row r="395" spans="1:9" ht="77.099999999999994" customHeight="1" x14ac:dyDescent="0.25">
      <c r="A395" s="21" t="s">
        <v>279</v>
      </c>
      <c r="B395" s="22" t="s">
        <v>269</v>
      </c>
      <c r="C395" s="22" t="s">
        <v>128</v>
      </c>
      <c r="D395" s="22" t="s">
        <v>11</v>
      </c>
      <c r="E395" s="22" t="s">
        <v>280</v>
      </c>
      <c r="F395" s="23"/>
      <c r="G395" s="6">
        <f t="shared" si="36"/>
        <v>10129894.289999999</v>
      </c>
      <c r="H395" s="6">
        <f t="shared" si="36"/>
        <v>0</v>
      </c>
      <c r="I395" s="7">
        <f t="shared" si="32"/>
        <v>0</v>
      </c>
    </row>
    <row r="396" spans="1:9" ht="57.75" customHeight="1" x14ac:dyDescent="0.25">
      <c r="A396" s="21" t="s">
        <v>29</v>
      </c>
      <c r="B396" s="22" t="s">
        <v>269</v>
      </c>
      <c r="C396" s="22" t="s">
        <v>128</v>
      </c>
      <c r="D396" s="22" t="s">
        <v>11</v>
      </c>
      <c r="E396" s="22" t="s">
        <v>280</v>
      </c>
      <c r="F396" s="23" t="s">
        <v>30</v>
      </c>
      <c r="G396" s="6">
        <f t="shared" si="36"/>
        <v>10129894.289999999</v>
      </c>
      <c r="H396" s="6">
        <f t="shared" si="36"/>
        <v>0</v>
      </c>
      <c r="I396" s="7">
        <f t="shared" si="32"/>
        <v>0</v>
      </c>
    </row>
    <row r="397" spans="1:9" ht="57.75" customHeight="1" x14ac:dyDescent="0.25">
      <c r="A397" s="21" t="s">
        <v>31</v>
      </c>
      <c r="B397" s="22" t="s">
        <v>269</v>
      </c>
      <c r="C397" s="22" t="s">
        <v>128</v>
      </c>
      <c r="D397" s="22" t="s">
        <v>11</v>
      </c>
      <c r="E397" s="22" t="s">
        <v>280</v>
      </c>
      <c r="F397" s="23" t="s">
        <v>32</v>
      </c>
      <c r="G397" s="6">
        <v>10129894.289999999</v>
      </c>
      <c r="H397" s="6">
        <v>0</v>
      </c>
      <c r="I397" s="7">
        <f t="shared" si="32"/>
        <v>0</v>
      </c>
    </row>
    <row r="398" spans="1:9" ht="115.5" customHeight="1" x14ac:dyDescent="0.25">
      <c r="A398" s="21" t="s">
        <v>638</v>
      </c>
      <c r="B398" s="22" t="s">
        <v>269</v>
      </c>
      <c r="C398" s="22" t="s">
        <v>128</v>
      </c>
      <c r="D398" s="22" t="s">
        <v>11</v>
      </c>
      <c r="E398" s="22" t="s">
        <v>273</v>
      </c>
      <c r="F398" s="23"/>
      <c r="G398" s="6">
        <f>G399+G402+G405+G408+G414+G411</f>
        <v>7934100</v>
      </c>
      <c r="H398" s="6">
        <f>H399+H402+H405+H408+H414+H411</f>
        <v>1341000.1299999999</v>
      </c>
      <c r="I398" s="8">
        <f t="shared" si="32"/>
        <v>16.901729622767547</v>
      </c>
    </row>
    <row r="399" spans="1:9" ht="96.2" customHeight="1" x14ac:dyDescent="0.25">
      <c r="A399" s="21" t="s">
        <v>640</v>
      </c>
      <c r="B399" s="22" t="s">
        <v>269</v>
      </c>
      <c r="C399" s="22" t="s">
        <v>128</v>
      </c>
      <c r="D399" s="22" t="s">
        <v>11</v>
      </c>
      <c r="E399" s="22" t="s">
        <v>281</v>
      </c>
      <c r="F399" s="23"/>
      <c r="G399" s="6">
        <f>G400</f>
        <v>5363900</v>
      </c>
      <c r="H399" s="6">
        <f>H400</f>
        <v>1089841.1499999999</v>
      </c>
      <c r="I399" s="8">
        <f t="shared" si="32"/>
        <v>20.318073603161878</v>
      </c>
    </row>
    <row r="400" spans="1:9" ht="57.75" customHeight="1" x14ac:dyDescent="0.25">
      <c r="A400" s="21" t="s">
        <v>29</v>
      </c>
      <c r="B400" s="22" t="s">
        <v>269</v>
      </c>
      <c r="C400" s="22" t="s">
        <v>128</v>
      </c>
      <c r="D400" s="22" t="s">
        <v>11</v>
      </c>
      <c r="E400" s="22" t="s">
        <v>281</v>
      </c>
      <c r="F400" s="23" t="s">
        <v>30</v>
      </c>
      <c r="G400" s="6">
        <f>G401</f>
        <v>5363900</v>
      </c>
      <c r="H400" s="6">
        <f>H401</f>
        <v>1089841.1499999999</v>
      </c>
      <c r="I400" s="8">
        <f t="shared" si="32"/>
        <v>20.318073603161878</v>
      </c>
    </row>
    <row r="401" spans="1:9" ht="57.75" customHeight="1" x14ac:dyDescent="0.25">
      <c r="A401" s="21" t="s">
        <v>31</v>
      </c>
      <c r="B401" s="22" t="s">
        <v>269</v>
      </c>
      <c r="C401" s="22" t="s">
        <v>128</v>
      </c>
      <c r="D401" s="22" t="s">
        <v>11</v>
      </c>
      <c r="E401" s="22" t="s">
        <v>281</v>
      </c>
      <c r="F401" s="23" t="s">
        <v>32</v>
      </c>
      <c r="G401" s="6">
        <v>5363900</v>
      </c>
      <c r="H401" s="6">
        <v>1089841.1499999999</v>
      </c>
      <c r="I401" s="8">
        <f t="shared" si="32"/>
        <v>20.318073603161878</v>
      </c>
    </row>
    <row r="402" spans="1:9" ht="115.5" customHeight="1" x14ac:dyDescent="0.25">
      <c r="A402" s="21" t="s">
        <v>282</v>
      </c>
      <c r="B402" s="22" t="s">
        <v>269</v>
      </c>
      <c r="C402" s="22" t="s">
        <v>128</v>
      </c>
      <c r="D402" s="22" t="s">
        <v>11</v>
      </c>
      <c r="E402" s="22" t="s">
        <v>283</v>
      </c>
      <c r="F402" s="23"/>
      <c r="G402" s="6">
        <f>G403</f>
        <v>1275000</v>
      </c>
      <c r="H402" s="6">
        <f>H403</f>
        <v>0</v>
      </c>
      <c r="I402" s="7">
        <f t="shared" si="32"/>
        <v>0</v>
      </c>
    </row>
    <row r="403" spans="1:9" ht="57.75" customHeight="1" x14ac:dyDescent="0.25">
      <c r="A403" s="21" t="s">
        <v>29</v>
      </c>
      <c r="B403" s="22" t="s">
        <v>269</v>
      </c>
      <c r="C403" s="22" t="s">
        <v>128</v>
      </c>
      <c r="D403" s="22" t="s">
        <v>11</v>
      </c>
      <c r="E403" s="22" t="s">
        <v>283</v>
      </c>
      <c r="F403" s="23" t="s">
        <v>30</v>
      </c>
      <c r="G403" s="6">
        <f>G404</f>
        <v>1275000</v>
      </c>
      <c r="H403" s="6">
        <f>H404</f>
        <v>0</v>
      </c>
      <c r="I403" s="7">
        <f t="shared" si="32"/>
        <v>0</v>
      </c>
    </row>
    <row r="404" spans="1:9" ht="57.75" customHeight="1" x14ac:dyDescent="0.25">
      <c r="A404" s="21" t="s">
        <v>31</v>
      </c>
      <c r="B404" s="22" t="s">
        <v>269</v>
      </c>
      <c r="C404" s="22" t="s">
        <v>128</v>
      </c>
      <c r="D404" s="22" t="s">
        <v>11</v>
      </c>
      <c r="E404" s="22" t="s">
        <v>283</v>
      </c>
      <c r="F404" s="23" t="s">
        <v>32</v>
      </c>
      <c r="G404" s="6">
        <v>1275000</v>
      </c>
      <c r="H404" s="6">
        <v>0</v>
      </c>
      <c r="I404" s="7">
        <f t="shared" si="32"/>
        <v>0</v>
      </c>
    </row>
    <row r="405" spans="1:9" ht="115.5" customHeight="1" x14ac:dyDescent="0.25">
      <c r="A405" s="21" t="s">
        <v>284</v>
      </c>
      <c r="B405" s="22" t="s">
        <v>269</v>
      </c>
      <c r="C405" s="22" t="s">
        <v>128</v>
      </c>
      <c r="D405" s="22" t="s">
        <v>11</v>
      </c>
      <c r="E405" s="22" t="s">
        <v>285</v>
      </c>
      <c r="F405" s="23"/>
      <c r="G405" s="6">
        <f>G406</f>
        <v>995200</v>
      </c>
      <c r="H405" s="6">
        <f>H406</f>
        <v>225850.59</v>
      </c>
      <c r="I405" s="8">
        <f t="shared" si="32"/>
        <v>22.693990152733118</v>
      </c>
    </row>
    <row r="406" spans="1:9" ht="57.75" customHeight="1" x14ac:dyDescent="0.25">
      <c r="A406" s="21" t="s">
        <v>29</v>
      </c>
      <c r="B406" s="22" t="s">
        <v>269</v>
      </c>
      <c r="C406" s="22" t="s">
        <v>128</v>
      </c>
      <c r="D406" s="22" t="s">
        <v>11</v>
      </c>
      <c r="E406" s="22" t="s">
        <v>285</v>
      </c>
      <c r="F406" s="23" t="s">
        <v>30</v>
      </c>
      <c r="G406" s="6">
        <f>G407</f>
        <v>995200</v>
      </c>
      <c r="H406" s="6">
        <f>H407</f>
        <v>225850.59</v>
      </c>
      <c r="I406" s="8">
        <f t="shared" si="32"/>
        <v>22.693990152733118</v>
      </c>
    </row>
    <row r="407" spans="1:9" ht="57.75" customHeight="1" x14ac:dyDescent="0.25">
      <c r="A407" s="21" t="s">
        <v>31</v>
      </c>
      <c r="B407" s="22" t="s">
        <v>269</v>
      </c>
      <c r="C407" s="22" t="s">
        <v>128</v>
      </c>
      <c r="D407" s="22" t="s">
        <v>11</v>
      </c>
      <c r="E407" s="22" t="s">
        <v>285</v>
      </c>
      <c r="F407" s="23" t="s">
        <v>32</v>
      </c>
      <c r="G407" s="6">
        <v>995200</v>
      </c>
      <c r="H407" s="6">
        <v>225850.59</v>
      </c>
      <c r="I407" s="8">
        <f t="shared" si="32"/>
        <v>22.693990152733118</v>
      </c>
    </row>
    <row r="408" spans="1:9" ht="92.25" customHeight="1" x14ac:dyDescent="0.25">
      <c r="A408" s="21" t="s">
        <v>641</v>
      </c>
      <c r="B408" s="22" t="s">
        <v>269</v>
      </c>
      <c r="C408" s="22" t="s">
        <v>128</v>
      </c>
      <c r="D408" s="22" t="s">
        <v>11</v>
      </c>
      <c r="E408" s="22" t="s">
        <v>286</v>
      </c>
      <c r="F408" s="23"/>
      <c r="G408" s="6">
        <f>G409</f>
        <v>200000</v>
      </c>
      <c r="H408" s="6">
        <f>H409</f>
        <v>25308.39</v>
      </c>
      <c r="I408" s="8">
        <f t="shared" si="32"/>
        <v>12.654194999999998</v>
      </c>
    </row>
    <row r="409" spans="1:9" ht="57.75" customHeight="1" x14ac:dyDescent="0.25">
      <c r="A409" s="21" t="s">
        <v>29</v>
      </c>
      <c r="B409" s="22" t="s">
        <v>269</v>
      </c>
      <c r="C409" s="22" t="s">
        <v>128</v>
      </c>
      <c r="D409" s="22" t="s">
        <v>11</v>
      </c>
      <c r="E409" s="22" t="s">
        <v>286</v>
      </c>
      <c r="F409" s="23" t="s">
        <v>30</v>
      </c>
      <c r="G409" s="6">
        <f>G410</f>
        <v>200000</v>
      </c>
      <c r="H409" s="6">
        <f>H410</f>
        <v>25308.39</v>
      </c>
      <c r="I409" s="8">
        <f t="shared" si="32"/>
        <v>12.654194999999998</v>
      </c>
    </row>
    <row r="410" spans="1:9" ht="66" customHeight="1" x14ac:dyDescent="0.25">
      <c r="A410" s="21" t="s">
        <v>31</v>
      </c>
      <c r="B410" s="22" t="s">
        <v>269</v>
      </c>
      <c r="C410" s="22" t="s">
        <v>128</v>
      </c>
      <c r="D410" s="22" t="s">
        <v>11</v>
      </c>
      <c r="E410" s="22" t="s">
        <v>286</v>
      </c>
      <c r="F410" s="23" t="s">
        <v>32</v>
      </c>
      <c r="G410" s="6">
        <v>200000</v>
      </c>
      <c r="H410" s="6">
        <v>25308.39</v>
      </c>
      <c r="I410" s="8">
        <f t="shared" si="32"/>
        <v>12.654194999999998</v>
      </c>
    </row>
    <row r="411" spans="1:9" ht="41.25" customHeight="1" x14ac:dyDescent="0.25">
      <c r="A411" s="21" t="s">
        <v>287</v>
      </c>
      <c r="B411" s="22" t="s">
        <v>269</v>
      </c>
      <c r="C411" s="22" t="s">
        <v>128</v>
      </c>
      <c r="D411" s="22" t="s">
        <v>11</v>
      </c>
      <c r="E411" s="22" t="s">
        <v>288</v>
      </c>
      <c r="F411" s="23"/>
      <c r="G411" s="6">
        <f>G412</f>
        <v>50000</v>
      </c>
      <c r="H411" s="6">
        <f>H412</f>
        <v>0</v>
      </c>
      <c r="I411" s="7">
        <f t="shared" si="32"/>
        <v>0</v>
      </c>
    </row>
    <row r="412" spans="1:9" ht="57.75" customHeight="1" x14ac:dyDescent="0.25">
      <c r="A412" s="21" t="s">
        <v>29</v>
      </c>
      <c r="B412" s="22" t="s">
        <v>269</v>
      </c>
      <c r="C412" s="22" t="s">
        <v>128</v>
      </c>
      <c r="D412" s="22" t="s">
        <v>11</v>
      </c>
      <c r="E412" s="22" t="s">
        <v>288</v>
      </c>
      <c r="F412" s="23" t="s">
        <v>30</v>
      </c>
      <c r="G412" s="6">
        <f>G413</f>
        <v>50000</v>
      </c>
      <c r="H412" s="6">
        <f>H413</f>
        <v>0</v>
      </c>
      <c r="I412" s="7">
        <f t="shared" si="32"/>
        <v>0</v>
      </c>
    </row>
    <row r="413" spans="1:9" ht="57.75" customHeight="1" x14ac:dyDescent="0.25">
      <c r="A413" s="21" t="s">
        <v>31</v>
      </c>
      <c r="B413" s="22" t="s">
        <v>269</v>
      </c>
      <c r="C413" s="22" t="s">
        <v>128</v>
      </c>
      <c r="D413" s="22" t="s">
        <v>11</v>
      </c>
      <c r="E413" s="22" t="s">
        <v>288</v>
      </c>
      <c r="F413" s="23" t="s">
        <v>32</v>
      </c>
      <c r="G413" s="6">
        <v>50000</v>
      </c>
      <c r="H413" s="6">
        <v>0</v>
      </c>
      <c r="I413" s="7">
        <f t="shared" si="32"/>
        <v>0</v>
      </c>
    </row>
    <row r="414" spans="1:9" ht="96.2" customHeight="1" x14ac:dyDescent="0.25">
      <c r="A414" s="21" t="s">
        <v>289</v>
      </c>
      <c r="B414" s="22" t="s">
        <v>269</v>
      </c>
      <c r="C414" s="22" t="s">
        <v>128</v>
      </c>
      <c r="D414" s="22" t="s">
        <v>11</v>
      </c>
      <c r="E414" s="22" t="s">
        <v>290</v>
      </c>
      <c r="F414" s="23"/>
      <c r="G414" s="6">
        <f>G415</f>
        <v>50000</v>
      </c>
      <c r="H414" s="6">
        <f>H415</f>
        <v>0</v>
      </c>
      <c r="I414" s="7">
        <f t="shared" si="32"/>
        <v>0</v>
      </c>
    </row>
    <row r="415" spans="1:9" ht="57.75" customHeight="1" x14ac:dyDescent="0.25">
      <c r="A415" s="21" t="s">
        <v>29</v>
      </c>
      <c r="B415" s="22" t="s">
        <v>269</v>
      </c>
      <c r="C415" s="22" t="s">
        <v>128</v>
      </c>
      <c r="D415" s="22" t="s">
        <v>11</v>
      </c>
      <c r="E415" s="22" t="s">
        <v>290</v>
      </c>
      <c r="F415" s="23" t="s">
        <v>30</v>
      </c>
      <c r="G415" s="6">
        <f>G416</f>
        <v>50000</v>
      </c>
      <c r="H415" s="6">
        <f>H416</f>
        <v>0</v>
      </c>
      <c r="I415" s="7">
        <f t="shared" si="32"/>
        <v>0</v>
      </c>
    </row>
    <row r="416" spans="1:9" ht="57.75" customHeight="1" x14ac:dyDescent="0.25">
      <c r="A416" s="21" t="s">
        <v>31</v>
      </c>
      <c r="B416" s="22" t="s">
        <v>269</v>
      </c>
      <c r="C416" s="22" t="s">
        <v>128</v>
      </c>
      <c r="D416" s="22" t="s">
        <v>11</v>
      </c>
      <c r="E416" s="22" t="s">
        <v>290</v>
      </c>
      <c r="F416" s="23" t="s">
        <v>32</v>
      </c>
      <c r="G416" s="6">
        <v>50000</v>
      </c>
      <c r="H416" s="6">
        <v>0</v>
      </c>
      <c r="I416" s="7">
        <f t="shared" si="32"/>
        <v>0</v>
      </c>
    </row>
    <row r="417" spans="1:9" ht="38.450000000000003" customHeight="1" x14ac:dyDescent="0.25">
      <c r="A417" s="21" t="s">
        <v>291</v>
      </c>
      <c r="B417" s="22" t="s">
        <v>269</v>
      </c>
      <c r="C417" s="22" t="s">
        <v>227</v>
      </c>
      <c r="D417" s="22"/>
      <c r="E417" s="22"/>
      <c r="F417" s="23"/>
      <c r="G417" s="6">
        <f>G418+G424</f>
        <v>731000</v>
      </c>
      <c r="H417" s="6">
        <f>H418+H424</f>
        <v>179475.01</v>
      </c>
      <c r="I417" s="8">
        <f t="shared" si="32"/>
        <v>24.551984952120385</v>
      </c>
    </row>
    <row r="418" spans="1:9" ht="38.450000000000003" customHeight="1" x14ac:dyDescent="0.25">
      <c r="A418" s="21" t="s">
        <v>292</v>
      </c>
      <c r="B418" s="22" t="s">
        <v>269</v>
      </c>
      <c r="C418" s="22" t="s">
        <v>227</v>
      </c>
      <c r="D418" s="22" t="s">
        <v>11</v>
      </c>
      <c r="E418" s="22"/>
      <c r="F418" s="23"/>
      <c r="G418" s="6">
        <f t="shared" ref="G418:H422" si="37">G419</f>
        <v>376000</v>
      </c>
      <c r="H418" s="6">
        <f t="shared" si="37"/>
        <v>0</v>
      </c>
      <c r="I418" s="7">
        <f t="shared" ref="I418:I486" si="38">H418/G418*100</f>
        <v>0</v>
      </c>
    </row>
    <row r="419" spans="1:9" ht="57.75" customHeight="1" x14ac:dyDescent="0.25">
      <c r="A419" s="21" t="s">
        <v>642</v>
      </c>
      <c r="B419" s="22" t="s">
        <v>269</v>
      </c>
      <c r="C419" s="22" t="s">
        <v>227</v>
      </c>
      <c r="D419" s="22" t="s">
        <v>11</v>
      </c>
      <c r="E419" s="22" t="s">
        <v>293</v>
      </c>
      <c r="F419" s="23"/>
      <c r="G419" s="6">
        <f t="shared" si="37"/>
        <v>376000</v>
      </c>
      <c r="H419" s="6">
        <f t="shared" si="37"/>
        <v>0</v>
      </c>
      <c r="I419" s="7">
        <f t="shared" si="38"/>
        <v>0</v>
      </c>
    </row>
    <row r="420" spans="1:9" ht="134.85" customHeight="1" x14ac:dyDescent="0.25">
      <c r="A420" s="21" t="s">
        <v>643</v>
      </c>
      <c r="B420" s="22" t="s">
        <v>269</v>
      </c>
      <c r="C420" s="22" t="s">
        <v>227</v>
      </c>
      <c r="D420" s="22" t="s">
        <v>11</v>
      </c>
      <c r="E420" s="22" t="s">
        <v>294</v>
      </c>
      <c r="F420" s="23"/>
      <c r="G420" s="6">
        <f t="shared" si="37"/>
        <v>376000</v>
      </c>
      <c r="H420" s="6">
        <f t="shared" si="37"/>
        <v>0</v>
      </c>
      <c r="I420" s="7">
        <f t="shared" si="38"/>
        <v>0</v>
      </c>
    </row>
    <row r="421" spans="1:9" ht="57.75" customHeight="1" x14ac:dyDescent="0.25">
      <c r="A421" s="21" t="s">
        <v>295</v>
      </c>
      <c r="B421" s="22" t="s">
        <v>269</v>
      </c>
      <c r="C421" s="22" t="s">
        <v>227</v>
      </c>
      <c r="D421" s="22" t="s">
        <v>11</v>
      </c>
      <c r="E421" s="22" t="s">
        <v>296</v>
      </c>
      <c r="F421" s="23"/>
      <c r="G421" s="6">
        <f t="shared" si="37"/>
        <v>376000</v>
      </c>
      <c r="H421" s="6">
        <f t="shared" si="37"/>
        <v>0</v>
      </c>
      <c r="I421" s="7">
        <f t="shared" si="38"/>
        <v>0</v>
      </c>
    </row>
    <row r="422" spans="1:9" ht="57.75" customHeight="1" x14ac:dyDescent="0.25">
      <c r="A422" s="21" t="s">
        <v>29</v>
      </c>
      <c r="B422" s="22" t="s">
        <v>269</v>
      </c>
      <c r="C422" s="22" t="s">
        <v>227</v>
      </c>
      <c r="D422" s="22" t="s">
        <v>11</v>
      </c>
      <c r="E422" s="22" t="s">
        <v>296</v>
      </c>
      <c r="F422" s="23" t="s">
        <v>30</v>
      </c>
      <c r="G422" s="6">
        <f t="shared" si="37"/>
        <v>376000</v>
      </c>
      <c r="H422" s="6">
        <f t="shared" si="37"/>
        <v>0</v>
      </c>
      <c r="I422" s="7">
        <f t="shared" si="38"/>
        <v>0</v>
      </c>
    </row>
    <row r="423" spans="1:9" ht="57.75" customHeight="1" x14ac:dyDescent="0.25">
      <c r="A423" s="21" t="s">
        <v>31</v>
      </c>
      <c r="B423" s="22" t="s">
        <v>269</v>
      </c>
      <c r="C423" s="22" t="s">
        <v>227</v>
      </c>
      <c r="D423" s="22" t="s">
        <v>11</v>
      </c>
      <c r="E423" s="22" t="s">
        <v>296</v>
      </c>
      <c r="F423" s="23" t="s">
        <v>32</v>
      </c>
      <c r="G423" s="6">
        <v>376000</v>
      </c>
      <c r="H423" s="6">
        <v>0</v>
      </c>
      <c r="I423" s="7">
        <f t="shared" si="38"/>
        <v>0</v>
      </c>
    </row>
    <row r="424" spans="1:9" ht="38.450000000000003" customHeight="1" x14ac:dyDescent="0.25">
      <c r="A424" s="21" t="s">
        <v>297</v>
      </c>
      <c r="B424" s="22" t="s">
        <v>269</v>
      </c>
      <c r="C424" s="22" t="s">
        <v>227</v>
      </c>
      <c r="D424" s="22" t="s">
        <v>128</v>
      </c>
      <c r="E424" s="22"/>
      <c r="F424" s="23"/>
      <c r="G424" s="6">
        <f>G430+G425</f>
        <v>355000</v>
      </c>
      <c r="H424" s="6">
        <f>H430+H425</f>
        <v>179475.01</v>
      </c>
      <c r="I424" s="8">
        <f t="shared" si="38"/>
        <v>50.556340845070423</v>
      </c>
    </row>
    <row r="425" spans="1:9" ht="73.5" customHeight="1" x14ac:dyDescent="0.25">
      <c r="A425" s="21" t="s">
        <v>642</v>
      </c>
      <c r="B425" s="22" t="s">
        <v>269</v>
      </c>
      <c r="C425" s="22" t="s">
        <v>227</v>
      </c>
      <c r="D425" s="22" t="s">
        <v>128</v>
      </c>
      <c r="E425" s="22" t="s">
        <v>293</v>
      </c>
      <c r="F425" s="23"/>
      <c r="G425" s="6">
        <f t="shared" ref="G425:H428" si="39">G426</f>
        <v>350000</v>
      </c>
      <c r="H425" s="6">
        <f t="shared" si="39"/>
        <v>179475.01</v>
      </c>
      <c r="I425" s="8">
        <f t="shared" si="38"/>
        <v>51.278574285714285</v>
      </c>
    </row>
    <row r="426" spans="1:9" ht="115.5" customHeight="1" x14ac:dyDescent="0.25">
      <c r="A426" s="46" t="s">
        <v>643</v>
      </c>
      <c r="B426" s="47" t="s">
        <v>269</v>
      </c>
      <c r="C426" s="47" t="s">
        <v>227</v>
      </c>
      <c r="D426" s="47" t="s">
        <v>128</v>
      </c>
      <c r="E426" s="47" t="s">
        <v>294</v>
      </c>
      <c r="F426" s="48"/>
      <c r="G426" s="40">
        <f t="shared" si="39"/>
        <v>350000</v>
      </c>
      <c r="H426" s="40">
        <f t="shared" si="39"/>
        <v>179475.01</v>
      </c>
      <c r="I426" s="8">
        <f t="shared" si="38"/>
        <v>51.278574285714285</v>
      </c>
    </row>
    <row r="427" spans="1:9" ht="83.25" customHeight="1" x14ac:dyDescent="0.25">
      <c r="A427" s="46" t="s">
        <v>574</v>
      </c>
      <c r="B427" s="47" t="s">
        <v>269</v>
      </c>
      <c r="C427" s="47" t="s">
        <v>227</v>
      </c>
      <c r="D427" s="47" t="s">
        <v>128</v>
      </c>
      <c r="E427" s="47" t="s">
        <v>596</v>
      </c>
      <c r="F427" s="48"/>
      <c r="G427" s="40">
        <f t="shared" si="39"/>
        <v>350000</v>
      </c>
      <c r="H427" s="40">
        <f t="shared" si="39"/>
        <v>179475.01</v>
      </c>
      <c r="I427" s="8">
        <f t="shared" si="38"/>
        <v>51.278574285714285</v>
      </c>
    </row>
    <row r="428" spans="1:9" ht="68.25" customHeight="1" x14ac:dyDescent="0.25">
      <c r="A428" s="46" t="s">
        <v>29</v>
      </c>
      <c r="B428" s="47" t="s">
        <v>269</v>
      </c>
      <c r="C428" s="47" t="s">
        <v>227</v>
      </c>
      <c r="D428" s="47" t="s">
        <v>128</v>
      </c>
      <c r="E428" s="47" t="s">
        <v>596</v>
      </c>
      <c r="F428" s="48">
        <v>200</v>
      </c>
      <c r="G428" s="40">
        <f t="shared" si="39"/>
        <v>350000</v>
      </c>
      <c r="H428" s="40">
        <f t="shared" si="39"/>
        <v>179475.01</v>
      </c>
      <c r="I428" s="8">
        <f t="shared" si="38"/>
        <v>51.278574285714285</v>
      </c>
    </row>
    <row r="429" spans="1:9" ht="75.75" customHeight="1" x14ac:dyDescent="0.25">
      <c r="A429" s="46" t="s">
        <v>31</v>
      </c>
      <c r="B429" s="47" t="s">
        <v>269</v>
      </c>
      <c r="C429" s="47" t="s">
        <v>227</v>
      </c>
      <c r="D429" s="47" t="s">
        <v>128</v>
      </c>
      <c r="E429" s="47" t="s">
        <v>596</v>
      </c>
      <c r="F429" s="48">
        <v>240</v>
      </c>
      <c r="G429" s="40">
        <v>350000</v>
      </c>
      <c r="H429" s="40">
        <v>179475.01</v>
      </c>
      <c r="I429" s="8">
        <f t="shared" si="38"/>
        <v>51.278574285714285</v>
      </c>
    </row>
    <row r="430" spans="1:9" ht="115.5" customHeight="1" x14ac:dyDescent="0.25">
      <c r="A430" s="21" t="s">
        <v>644</v>
      </c>
      <c r="B430" s="22" t="s">
        <v>269</v>
      </c>
      <c r="C430" s="22" t="s">
        <v>227</v>
      </c>
      <c r="D430" s="22" t="s">
        <v>128</v>
      </c>
      <c r="E430" s="22" t="s">
        <v>298</v>
      </c>
      <c r="F430" s="23"/>
      <c r="G430" s="6">
        <f t="shared" ref="G430:H433" si="40">G431</f>
        <v>5000</v>
      </c>
      <c r="H430" s="6">
        <f t="shared" si="40"/>
        <v>0</v>
      </c>
      <c r="I430" s="7">
        <f t="shared" si="38"/>
        <v>0</v>
      </c>
    </row>
    <row r="431" spans="1:9" ht="57.75" customHeight="1" x14ac:dyDescent="0.25">
      <c r="A431" s="21" t="s">
        <v>645</v>
      </c>
      <c r="B431" s="22" t="s">
        <v>269</v>
      </c>
      <c r="C431" s="22" t="s">
        <v>227</v>
      </c>
      <c r="D431" s="22" t="s">
        <v>128</v>
      </c>
      <c r="E431" s="22" t="s">
        <v>299</v>
      </c>
      <c r="F431" s="23"/>
      <c r="G431" s="6">
        <f t="shared" si="40"/>
        <v>5000</v>
      </c>
      <c r="H431" s="6">
        <f t="shared" si="40"/>
        <v>0</v>
      </c>
      <c r="I431" s="7">
        <f t="shared" si="38"/>
        <v>0</v>
      </c>
    </row>
    <row r="432" spans="1:9" ht="38.450000000000003" customHeight="1" x14ac:dyDescent="0.25">
      <c r="A432" s="21" t="s">
        <v>300</v>
      </c>
      <c r="B432" s="22" t="s">
        <v>269</v>
      </c>
      <c r="C432" s="22" t="s">
        <v>227</v>
      </c>
      <c r="D432" s="22" t="s">
        <v>128</v>
      </c>
      <c r="E432" s="22" t="s">
        <v>301</v>
      </c>
      <c r="F432" s="23"/>
      <c r="G432" s="6">
        <f t="shared" si="40"/>
        <v>5000</v>
      </c>
      <c r="H432" s="6">
        <f t="shared" si="40"/>
        <v>0</v>
      </c>
      <c r="I432" s="7">
        <f t="shared" si="38"/>
        <v>0</v>
      </c>
    </row>
    <row r="433" spans="1:9" ht="57.75" customHeight="1" x14ac:dyDescent="0.25">
      <c r="A433" s="21" t="s">
        <v>29</v>
      </c>
      <c r="B433" s="22" t="s">
        <v>269</v>
      </c>
      <c r="C433" s="22" t="s">
        <v>227</v>
      </c>
      <c r="D433" s="22" t="s">
        <v>128</v>
      </c>
      <c r="E433" s="22" t="s">
        <v>301</v>
      </c>
      <c r="F433" s="23" t="s">
        <v>30</v>
      </c>
      <c r="G433" s="6">
        <f t="shared" si="40"/>
        <v>5000</v>
      </c>
      <c r="H433" s="6">
        <f t="shared" si="40"/>
        <v>0</v>
      </c>
      <c r="I433" s="7">
        <f t="shared" si="38"/>
        <v>0</v>
      </c>
    </row>
    <row r="434" spans="1:9" ht="57.75" customHeight="1" x14ac:dyDescent="0.25">
      <c r="A434" s="21" t="s">
        <v>31</v>
      </c>
      <c r="B434" s="22" t="s">
        <v>269</v>
      </c>
      <c r="C434" s="22" t="s">
        <v>227</v>
      </c>
      <c r="D434" s="22" t="s">
        <v>128</v>
      </c>
      <c r="E434" s="22" t="s">
        <v>301</v>
      </c>
      <c r="F434" s="23" t="s">
        <v>32</v>
      </c>
      <c r="G434" s="6">
        <v>5000</v>
      </c>
      <c r="H434" s="6">
        <v>0</v>
      </c>
      <c r="I434" s="7">
        <f t="shared" si="38"/>
        <v>0</v>
      </c>
    </row>
    <row r="435" spans="1:9" ht="38.450000000000003" customHeight="1" x14ac:dyDescent="0.25">
      <c r="A435" s="21" t="s">
        <v>302</v>
      </c>
      <c r="B435" s="22" t="s">
        <v>269</v>
      </c>
      <c r="C435" s="22" t="s">
        <v>141</v>
      </c>
      <c r="D435" s="22"/>
      <c r="E435" s="22"/>
      <c r="F435" s="23"/>
      <c r="G435" s="6">
        <f t="shared" ref="G435:H437" si="41">G436</f>
        <v>9902252</v>
      </c>
      <c r="H435" s="6">
        <f t="shared" si="41"/>
        <v>1960652.81</v>
      </c>
      <c r="I435" s="8">
        <f t="shared" si="38"/>
        <v>19.800069822500983</v>
      </c>
    </row>
    <row r="436" spans="1:9" ht="38.450000000000003" customHeight="1" x14ac:dyDescent="0.25">
      <c r="A436" s="21" t="s">
        <v>303</v>
      </c>
      <c r="B436" s="22" t="s">
        <v>269</v>
      </c>
      <c r="C436" s="22" t="s">
        <v>141</v>
      </c>
      <c r="D436" s="22" t="s">
        <v>13</v>
      </c>
      <c r="E436" s="22"/>
      <c r="F436" s="23"/>
      <c r="G436" s="6">
        <f t="shared" si="41"/>
        <v>9902252</v>
      </c>
      <c r="H436" s="6">
        <f t="shared" si="41"/>
        <v>1960652.81</v>
      </c>
      <c r="I436" s="8">
        <f t="shared" si="38"/>
        <v>19.800069822500983</v>
      </c>
    </row>
    <row r="437" spans="1:9" ht="77.099999999999994" customHeight="1" x14ac:dyDescent="0.25">
      <c r="A437" s="21" t="s">
        <v>635</v>
      </c>
      <c r="B437" s="22" t="s">
        <v>269</v>
      </c>
      <c r="C437" s="22" t="s">
        <v>141</v>
      </c>
      <c r="D437" s="22" t="s">
        <v>13</v>
      </c>
      <c r="E437" s="22" t="s">
        <v>270</v>
      </c>
      <c r="F437" s="23"/>
      <c r="G437" s="6">
        <f t="shared" si="41"/>
        <v>9902252</v>
      </c>
      <c r="H437" s="6">
        <f t="shared" si="41"/>
        <v>1960652.81</v>
      </c>
      <c r="I437" s="8">
        <f t="shared" si="38"/>
        <v>19.800069822500983</v>
      </c>
    </row>
    <row r="438" spans="1:9" ht="57.75" customHeight="1" x14ac:dyDescent="0.25">
      <c r="A438" s="21" t="s">
        <v>646</v>
      </c>
      <c r="B438" s="22" t="s">
        <v>269</v>
      </c>
      <c r="C438" s="22" t="s">
        <v>141</v>
      </c>
      <c r="D438" s="22" t="s">
        <v>13</v>
      </c>
      <c r="E438" s="22" t="s">
        <v>304</v>
      </c>
      <c r="F438" s="23"/>
      <c r="G438" s="6">
        <f>G439+G442</f>
        <v>9902252</v>
      </c>
      <c r="H438" s="6">
        <f>H439+H442</f>
        <v>1960652.81</v>
      </c>
      <c r="I438" s="8">
        <f t="shared" si="38"/>
        <v>19.800069822500983</v>
      </c>
    </row>
    <row r="439" spans="1:9" ht="57.75" customHeight="1" x14ac:dyDescent="0.25">
      <c r="A439" s="21" t="s">
        <v>305</v>
      </c>
      <c r="B439" s="22" t="s">
        <v>269</v>
      </c>
      <c r="C439" s="22" t="s">
        <v>141</v>
      </c>
      <c r="D439" s="22" t="s">
        <v>13</v>
      </c>
      <c r="E439" s="22" t="s">
        <v>306</v>
      </c>
      <c r="F439" s="23"/>
      <c r="G439" s="6">
        <f>G440</f>
        <v>9752252</v>
      </c>
      <c r="H439" s="6">
        <f>H440</f>
        <v>1960652.81</v>
      </c>
      <c r="I439" s="8">
        <f t="shared" si="38"/>
        <v>20.104615938964663</v>
      </c>
    </row>
    <row r="440" spans="1:9" ht="57.75" customHeight="1" x14ac:dyDescent="0.25">
      <c r="A440" s="21" t="s">
        <v>147</v>
      </c>
      <c r="B440" s="22" t="s">
        <v>269</v>
      </c>
      <c r="C440" s="22" t="s">
        <v>141</v>
      </c>
      <c r="D440" s="22" t="s">
        <v>13</v>
      </c>
      <c r="E440" s="22" t="s">
        <v>306</v>
      </c>
      <c r="F440" s="23" t="s">
        <v>148</v>
      </c>
      <c r="G440" s="6">
        <f>G441</f>
        <v>9752252</v>
      </c>
      <c r="H440" s="6">
        <f>H441</f>
        <v>1960652.81</v>
      </c>
      <c r="I440" s="8">
        <f t="shared" si="38"/>
        <v>20.104615938964663</v>
      </c>
    </row>
    <row r="441" spans="1:9" ht="38.450000000000003" customHeight="1" x14ac:dyDescent="0.25">
      <c r="A441" s="21" t="s">
        <v>307</v>
      </c>
      <c r="B441" s="22" t="s">
        <v>269</v>
      </c>
      <c r="C441" s="22" t="s">
        <v>141</v>
      </c>
      <c r="D441" s="22" t="s">
        <v>13</v>
      </c>
      <c r="E441" s="22" t="s">
        <v>306</v>
      </c>
      <c r="F441" s="23" t="s">
        <v>308</v>
      </c>
      <c r="G441" s="6">
        <v>9752252</v>
      </c>
      <c r="H441" s="6">
        <v>1960652.81</v>
      </c>
      <c r="I441" s="8">
        <f t="shared" si="38"/>
        <v>20.104615938964663</v>
      </c>
    </row>
    <row r="442" spans="1:9" ht="192.6" customHeight="1" x14ac:dyDescent="0.25">
      <c r="A442" s="21" t="s">
        <v>33</v>
      </c>
      <c r="B442" s="22" t="s">
        <v>269</v>
      </c>
      <c r="C442" s="22" t="s">
        <v>141</v>
      </c>
      <c r="D442" s="22" t="s">
        <v>13</v>
      </c>
      <c r="E442" s="22" t="s">
        <v>309</v>
      </c>
      <c r="F442" s="23"/>
      <c r="G442" s="6">
        <f>G443</f>
        <v>150000</v>
      </c>
      <c r="H442" s="6">
        <f>H443</f>
        <v>0</v>
      </c>
      <c r="I442" s="7">
        <f t="shared" si="38"/>
        <v>0</v>
      </c>
    </row>
    <row r="443" spans="1:9" ht="68.25" customHeight="1" x14ac:dyDescent="0.25">
      <c r="A443" s="21" t="s">
        <v>147</v>
      </c>
      <c r="B443" s="22" t="s">
        <v>269</v>
      </c>
      <c r="C443" s="22" t="s">
        <v>141</v>
      </c>
      <c r="D443" s="22" t="s">
        <v>13</v>
      </c>
      <c r="E443" s="22" t="s">
        <v>309</v>
      </c>
      <c r="F443" s="23" t="s">
        <v>148</v>
      </c>
      <c r="G443" s="6">
        <f>G444</f>
        <v>150000</v>
      </c>
      <c r="H443" s="6">
        <f>H444</f>
        <v>0</v>
      </c>
      <c r="I443" s="7">
        <f t="shared" si="38"/>
        <v>0</v>
      </c>
    </row>
    <row r="444" spans="1:9" ht="38.450000000000003" customHeight="1" x14ac:dyDescent="0.25">
      <c r="A444" s="21" t="s">
        <v>307</v>
      </c>
      <c r="B444" s="22" t="s">
        <v>269</v>
      </c>
      <c r="C444" s="22" t="s">
        <v>141</v>
      </c>
      <c r="D444" s="22" t="s">
        <v>13</v>
      </c>
      <c r="E444" s="22" t="s">
        <v>309</v>
      </c>
      <c r="F444" s="23" t="s">
        <v>308</v>
      </c>
      <c r="G444" s="6">
        <v>150000</v>
      </c>
      <c r="H444" s="6">
        <v>0</v>
      </c>
      <c r="I444" s="7">
        <f t="shared" si="38"/>
        <v>0</v>
      </c>
    </row>
    <row r="445" spans="1:9" ht="77.099999999999994" customHeight="1" x14ac:dyDescent="0.25">
      <c r="A445" s="24" t="s">
        <v>310</v>
      </c>
      <c r="B445" s="25" t="s">
        <v>311</v>
      </c>
      <c r="C445" s="25"/>
      <c r="D445" s="25"/>
      <c r="E445" s="25"/>
      <c r="F445" s="26"/>
      <c r="G445" s="5">
        <f>G446+G697+G779</f>
        <v>733124210.25999999</v>
      </c>
      <c r="H445" s="5">
        <f>H446+H697+H779</f>
        <v>146913539.27000001</v>
      </c>
      <c r="I445" s="7">
        <f t="shared" si="38"/>
        <v>20.039379032087567</v>
      </c>
    </row>
    <row r="446" spans="1:9" ht="38.450000000000003" customHeight="1" x14ac:dyDescent="0.25">
      <c r="A446" s="21" t="s">
        <v>188</v>
      </c>
      <c r="B446" s="22" t="s">
        <v>311</v>
      </c>
      <c r="C446" s="22" t="s">
        <v>43</v>
      </c>
      <c r="D446" s="22"/>
      <c r="E446" s="22"/>
      <c r="F446" s="23"/>
      <c r="G446" s="6">
        <f>G447+G486+G565+G599+G616</f>
        <v>621285328.25999999</v>
      </c>
      <c r="H446" s="6">
        <f>H447+H486+H565+H599+H616</f>
        <v>126134702.08</v>
      </c>
      <c r="I446" s="8">
        <f t="shared" si="38"/>
        <v>20.302218053862401</v>
      </c>
    </row>
    <row r="447" spans="1:9" ht="38.450000000000003" customHeight="1" x14ac:dyDescent="0.25">
      <c r="A447" s="21" t="s">
        <v>312</v>
      </c>
      <c r="B447" s="22" t="s">
        <v>311</v>
      </c>
      <c r="C447" s="22" t="s">
        <v>43</v>
      </c>
      <c r="D447" s="22" t="s">
        <v>11</v>
      </c>
      <c r="E447" s="22"/>
      <c r="F447" s="23"/>
      <c r="G447" s="6">
        <f>G448</f>
        <v>164195240.07000002</v>
      </c>
      <c r="H447" s="6">
        <f>H448</f>
        <v>31597575.870000001</v>
      </c>
      <c r="I447" s="8">
        <f t="shared" si="38"/>
        <v>19.243904912547563</v>
      </c>
    </row>
    <row r="448" spans="1:9" ht="96.2" customHeight="1" x14ac:dyDescent="0.25">
      <c r="A448" s="21" t="s">
        <v>647</v>
      </c>
      <c r="B448" s="22" t="s">
        <v>311</v>
      </c>
      <c r="C448" s="22" t="s">
        <v>43</v>
      </c>
      <c r="D448" s="22" t="s">
        <v>11</v>
      </c>
      <c r="E448" s="22" t="s">
        <v>313</v>
      </c>
      <c r="F448" s="23"/>
      <c r="G448" s="6">
        <f>G449+G475</f>
        <v>164195240.07000002</v>
      </c>
      <c r="H448" s="6">
        <f>H449+H475</f>
        <v>31597575.870000001</v>
      </c>
      <c r="I448" s="8">
        <f t="shared" si="38"/>
        <v>19.243904912547563</v>
      </c>
    </row>
    <row r="449" spans="1:9" ht="96.2" customHeight="1" x14ac:dyDescent="0.25">
      <c r="A449" s="21" t="s">
        <v>648</v>
      </c>
      <c r="B449" s="22" t="s">
        <v>311</v>
      </c>
      <c r="C449" s="22" t="s">
        <v>43</v>
      </c>
      <c r="D449" s="22" t="s">
        <v>11</v>
      </c>
      <c r="E449" s="22" t="s">
        <v>314</v>
      </c>
      <c r="F449" s="23"/>
      <c r="G449" s="6">
        <f>G450+G454+G464+G468</f>
        <v>161913425.07000002</v>
      </c>
      <c r="H449" s="6">
        <f>H450+H454+H464+H468</f>
        <v>30742164.150000002</v>
      </c>
      <c r="I449" s="8">
        <f t="shared" si="38"/>
        <v>18.986791327963846</v>
      </c>
    </row>
    <row r="450" spans="1:9" ht="57.75" customHeight="1" x14ac:dyDescent="0.25">
      <c r="A450" s="21" t="s">
        <v>649</v>
      </c>
      <c r="B450" s="22" t="s">
        <v>311</v>
      </c>
      <c r="C450" s="22" t="s">
        <v>43</v>
      </c>
      <c r="D450" s="22" t="s">
        <v>11</v>
      </c>
      <c r="E450" s="22" t="s">
        <v>315</v>
      </c>
      <c r="F450" s="23"/>
      <c r="G450" s="6">
        <f t="shared" ref="G450:H452" si="42">G451</f>
        <v>129980</v>
      </c>
      <c r="H450" s="6">
        <f t="shared" si="42"/>
        <v>8800</v>
      </c>
      <c r="I450" s="8">
        <f t="shared" si="38"/>
        <v>6.7702723495922452</v>
      </c>
    </row>
    <row r="451" spans="1:9" ht="57.75" customHeight="1" x14ac:dyDescent="0.25">
      <c r="A451" s="21" t="s">
        <v>316</v>
      </c>
      <c r="B451" s="22" t="s">
        <v>311</v>
      </c>
      <c r="C451" s="22" t="s">
        <v>43</v>
      </c>
      <c r="D451" s="22" t="s">
        <v>11</v>
      </c>
      <c r="E451" s="22" t="s">
        <v>317</v>
      </c>
      <c r="F451" s="23"/>
      <c r="G451" s="6">
        <f t="shared" si="42"/>
        <v>129980</v>
      </c>
      <c r="H451" s="6">
        <f t="shared" si="42"/>
        <v>8800</v>
      </c>
      <c r="I451" s="8">
        <f t="shared" si="38"/>
        <v>6.7702723495922452</v>
      </c>
    </row>
    <row r="452" spans="1:9" ht="57.75" customHeight="1" x14ac:dyDescent="0.25">
      <c r="A452" s="21" t="s">
        <v>147</v>
      </c>
      <c r="B452" s="22" t="s">
        <v>311</v>
      </c>
      <c r="C452" s="22" t="s">
        <v>43</v>
      </c>
      <c r="D452" s="22" t="s">
        <v>11</v>
      </c>
      <c r="E452" s="22" t="s">
        <v>317</v>
      </c>
      <c r="F452" s="23" t="s">
        <v>148</v>
      </c>
      <c r="G452" s="6">
        <f t="shared" si="42"/>
        <v>129980</v>
      </c>
      <c r="H452" s="6">
        <f t="shared" si="42"/>
        <v>8800</v>
      </c>
      <c r="I452" s="8">
        <f t="shared" si="38"/>
        <v>6.7702723495922452</v>
      </c>
    </row>
    <row r="453" spans="1:9" ht="38.450000000000003" customHeight="1" x14ac:dyDescent="0.25">
      <c r="A453" s="21" t="s">
        <v>318</v>
      </c>
      <c r="B453" s="22" t="s">
        <v>311</v>
      </c>
      <c r="C453" s="22" t="s">
        <v>43</v>
      </c>
      <c r="D453" s="22" t="s">
        <v>11</v>
      </c>
      <c r="E453" s="22" t="s">
        <v>317</v>
      </c>
      <c r="F453" s="23" t="s">
        <v>319</v>
      </c>
      <c r="G453" s="6">
        <v>129980</v>
      </c>
      <c r="H453" s="6">
        <v>8800</v>
      </c>
      <c r="I453" s="8">
        <f t="shared" si="38"/>
        <v>6.7702723495922452</v>
      </c>
    </row>
    <row r="454" spans="1:9" ht="57.75" customHeight="1" x14ac:dyDescent="0.25">
      <c r="A454" s="21" t="s">
        <v>650</v>
      </c>
      <c r="B454" s="22" t="s">
        <v>311</v>
      </c>
      <c r="C454" s="22" t="s">
        <v>43</v>
      </c>
      <c r="D454" s="22" t="s">
        <v>11</v>
      </c>
      <c r="E454" s="22" t="s">
        <v>320</v>
      </c>
      <c r="F454" s="23"/>
      <c r="G454" s="6">
        <f>G455+G458+G461</f>
        <v>19338031</v>
      </c>
      <c r="H454" s="6">
        <f>H455+H458+H461</f>
        <v>4108341.74</v>
      </c>
      <c r="I454" s="8">
        <f t="shared" si="38"/>
        <v>21.24488134288336</v>
      </c>
    </row>
    <row r="455" spans="1:9" ht="57.75" customHeight="1" x14ac:dyDescent="0.25">
      <c r="A455" s="21" t="s">
        <v>305</v>
      </c>
      <c r="B455" s="22" t="s">
        <v>311</v>
      </c>
      <c r="C455" s="22" t="s">
        <v>43</v>
      </c>
      <c r="D455" s="22" t="s">
        <v>11</v>
      </c>
      <c r="E455" s="22" t="s">
        <v>321</v>
      </c>
      <c r="F455" s="23"/>
      <c r="G455" s="6">
        <f>G456</f>
        <v>16888031</v>
      </c>
      <c r="H455" s="6">
        <f>H456</f>
        <v>4054109.49</v>
      </c>
      <c r="I455" s="8">
        <f t="shared" si="38"/>
        <v>24.005815065119197</v>
      </c>
    </row>
    <row r="456" spans="1:9" ht="57.75" customHeight="1" x14ac:dyDescent="0.25">
      <c r="A456" s="21" t="s">
        <v>147</v>
      </c>
      <c r="B456" s="22" t="s">
        <v>311</v>
      </c>
      <c r="C456" s="22" t="s">
        <v>43</v>
      </c>
      <c r="D456" s="22" t="s">
        <v>11</v>
      </c>
      <c r="E456" s="22" t="s">
        <v>321</v>
      </c>
      <c r="F456" s="23" t="s">
        <v>148</v>
      </c>
      <c r="G456" s="6">
        <f>G457</f>
        <v>16888031</v>
      </c>
      <c r="H456" s="6">
        <f>H457</f>
        <v>4054109.49</v>
      </c>
      <c r="I456" s="8">
        <f t="shared" si="38"/>
        <v>24.005815065119197</v>
      </c>
    </row>
    <row r="457" spans="1:9" ht="38.450000000000003" customHeight="1" x14ac:dyDescent="0.25">
      <c r="A457" s="21" t="s">
        <v>318</v>
      </c>
      <c r="B457" s="22" t="s">
        <v>311</v>
      </c>
      <c r="C457" s="22" t="s">
        <v>43</v>
      </c>
      <c r="D457" s="22" t="s">
        <v>11</v>
      </c>
      <c r="E457" s="22" t="s">
        <v>321</v>
      </c>
      <c r="F457" s="23" t="s">
        <v>319</v>
      </c>
      <c r="G457" s="6">
        <v>16888031</v>
      </c>
      <c r="H457" s="6">
        <v>4054109.49</v>
      </c>
      <c r="I457" s="8">
        <f t="shared" si="38"/>
        <v>24.005815065119197</v>
      </c>
    </row>
    <row r="458" spans="1:9" ht="57.75" customHeight="1" x14ac:dyDescent="0.25">
      <c r="A458" s="21" t="s">
        <v>322</v>
      </c>
      <c r="B458" s="22" t="s">
        <v>311</v>
      </c>
      <c r="C458" s="22" t="s">
        <v>43</v>
      </c>
      <c r="D458" s="22" t="s">
        <v>11</v>
      </c>
      <c r="E458" s="22" t="s">
        <v>323</v>
      </c>
      <c r="F458" s="23"/>
      <c r="G458" s="6">
        <f>G459</f>
        <v>300000</v>
      </c>
      <c r="H458" s="6">
        <f>H459</f>
        <v>54232.25</v>
      </c>
      <c r="I458" s="8">
        <f t="shared" si="38"/>
        <v>18.077416666666668</v>
      </c>
    </row>
    <row r="459" spans="1:9" ht="57.75" customHeight="1" x14ac:dyDescent="0.25">
      <c r="A459" s="21" t="s">
        <v>147</v>
      </c>
      <c r="B459" s="22" t="s">
        <v>311</v>
      </c>
      <c r="C459" s="22" t="s">
        <v>43</v>
      </c>
      <c r="D459" s="22" t="s">
        <v>11</v>
      </c>
      <c r="E459" s="22" t="s">
        <v>323</v>
      </c>
      <c r="F459" s="23" t="s">
        <v>148</v>
      </c>
      <c r="G459" s="6">
        <f>G460</f>
        <v>300000</v>
      </c>
      <c r="H459" s="6">
        <f>H460</f>
        <v>54232.25</v>
      </c>
      <c r="I459" s="8">
        <f t="shared" si="38"/>
        <v>18.077416666666668</v>
      </c>
    </row>
    <row r="460" spans="1:9" ht="38.450000000000003" customHeight="1" x14ac:dyDescent="0.25">
      <c r="A460" s="21" t="s">
        <v>318</v>
      </c>
      <c r="B460" s="22" t="s">
        <v>311</v>
      </c>
      <c r="C460" s="22" t="s">
        <v>43</v>
      </c>
      <c r="D460" s="22" t="s">
        <v>11</v>
      </c>
      <c r="E460" s="22" t="s">
        <v>323</v>
      </c>
      <c r="F460" s="23" t="s">
        <v>319</v>
      </c>
      <c r="G460" s="6">
        <v>300000</v>
      </c>
      <c r="H460" s="6">
        <v>54232.25</v>
      </c>
      <c r="I460" s="8">
        <f t="shared" si="38"/>
        <v>18.077416666666668</v>
      </c>
    </row>
    <row r="461" spans="1:9" ht="192.6" customHeight="1" x14ac:dyDescent="0.25">
      <c r="A461" s="21" t="s">
        <v>33</v>
      </c>
      <c r="B461" s="22" t="s">
        <v>311</v>
      </c>
      <c r="C461" s="22" t="s">
        <v>43</v>
      </c>
      <c r="D461" s="22" t="s">
        <v>11</v>
      </c>
      <c r="E461" s="22" t="s">
        <v>324</v>
      </c>
      <c r="F461" s="23"/>
      <c r="G461" s="6">
        <f>G462</f>
        <v>2150000</v>
      </c>
      <c r="H461" s="6">
        <f>H462</f>
        <v>0</v>
      </c>
      <c r="I461" s="8">
        <f t="shared" si="38"/>
        <v>0</v>
      </c>
    </row>
    <row r="462" spans="1:9" ht="57.75" customHeight="1" x14ac:dyDescent="0.25">
      <c r="A462" s="21" t="s">
        <v>147</v>
      </c>
      <c r="B462" s="22" t="s">
        <v>311</v>
      </c>
      <c r="C462" s="22" t="s">
        <v>43</v>
      </c>
      <c r="D462" s="22" t="s">
        <v>11</v>
      </c>
      <c r="E462" s="22" t="s">
        <v>324</v>
      </c>
      <c r="F462" s="23" t="s">
        <v>148</v>
      </c>
      <c r="G462" s="6">
        <f>G463</f>
        <v>2150000</v>
      </c>
      <c r="H462" s="6">
        <f>H463</f>
        <v>0</v>
      </c>
      <c r="I462" s="8">
        <f t="shared" si="38"/>
        <v>0</v>
      </c>
    </row>
    <row r="463" spans="1:9" ht="38.450000000000003" customHeight="1" x14ac:dyDescent="0.25">
      <c r="A463" s="21" t="s">
        <v>318</v>
      </c>
      <c r="B463" s="22" t="s">
        <v>311</v>
      </c>
      <c r="C463" s="22" t="s">
        <v>43</v>
      </c>
      <c r="D463" s="22" t="s">
        <v>11</v>
      </c>
      <c r="E463" s="22" t="s">
        <v>324</v>
      </c>
      <c r="F463" s="23" t="s">
        <v>319</v>
      </c>
      <c r="G463" s="6">
        <v>2150000</v>
      </c>
      <c r="H463" s="6">
        <v>0</v>
      </c>
      <c r="I463" s="8">
        <f t="shared" si="38"/>
        <v>0</v>
      </c>
    </row>
    <row r="464" spans="1:9" ht="77.099999999999994" customHeight="1" x14ac:dyDescent="0.25">
      <c r="A464" s="21" t="s">
        <v>325</v>
      </c>
      <c r="B464" s="22" t="s">
        <v>311</v>
      </c>
      <c r="C464" s="22" t="s">
        <v>43</v>
      </c>
      <c r="D464" s="22" t="s">
        <v>11</v>
      </c>
      <c r="E464" s="22" t="s">
        <v>326</v>
      </c>
      <c r="F464" s="23"/>
      <c r="G464" s="6">
        <f t="shared" ref="G464:H466" si="43">G465</f>
        <v>141303424.96000001</v>
      </c>
      <c r="H464" s="6">
        <f t="shared" si="43"/>
        <v>26542997.43</v>
      </c>
      <c r="I464" s="8">
        <f t="shared" si="38"/>
        <v>18.784397786192201</v>
      </c>
    </row>
    <row r="465" spans="1:9" ht="134.85" customHeight="1" x14ac:dyDescent="0.25">
      <c r="A465" s="21" t="s">
        <v>207</v>
      </c>
      <c r="B465" s="22" t="s">
        <v>311</v>
      </c>
      <c r="C465" s="22" t="s">
        <v>43</v>
      </c>
      <c r="D465" s="22" t="s">
        <v>11</v>
      </c>
      <c r="E465" s="22" t="s">
        <v>327</v>
      </c>
      <c r="F465" s="23"/>
      <c r="G465" s="6">
        <f t="shared" si="43"/>
        <v>141303424.96000001</v>
      </c>
      <c r="H465" s="6">
        <f t="shared" si="43"/>
        <v>26542997.43</v>
      </c>
      <c r="I465" s="8">
        <f t="shared" si="38"/>
        <v>18.784397786192201</v>
      </c>
    </row>
    <row r="466" spans="1:9" ht="57.75" customHeight="1" x14ac:dyDescent="0.25">
      <c r="A466" s="21" t="s">
        <v>147</v>
      </c>
      <c r="B466" s="22" t="s">
        <v>311</v>
      </c>
      <c r="C466" s="22" t="s">
        <v>43</v>
      </c>
      <c r="D466" s="22" t="s">
        <v>11</v>
      </c>
      <c r="E466" s="22" t="s">
        <v>327</v>
      </c>
      <c r="F466" s="23" t="s">
        <v>148</v>
      </c>
      <c r="G466" s="6">
        <f t="shared" si="43"/>
        <v>141303424.96000001</v>
      </c>
      <c r="H466" s="6">
        <f t="shared" si="43"/>
        <v>26542997.43</v>
      </c>
      <c r="I466" s="8">
        <f t="shared" si="38"/>
        <v>18.784397786192201</v>
      </c>
    </row>
    <row r="467" spans="1:9" ht="38.450000000000003" customHeight="1" x14ac:dyDescent="0.25">
      <c r="A467" s="21" t="s">
        <v>318</v>
      </c>
      <c r="B467" s="22" t="s">
        <v>311</v>
      </c>
      <c r="C467" s="22" t="s">
        <v>43</v>
      </c>
      <c r="D467" s="22" t="s">
        <v>11</v>
      </c>
      <c r="E467" s="22" t="s">
        <v>327</v>
      </c>
      <c r="F467" s="23" t="s">
        <v>319</v>
      </c>
      <c r="G467" s="6">
        <v>141303424.96000001</v>
      </c>
      <c r="H467" s="6">
        <v>26542997.43</v>
      </c>
      <c r="I467" s="8">
        <f t="shared" si="38"/>
        <v>18.784397786192201</v>
      </c>
    </row>
    <row r="468" spans="1:9" ht="153.94999999999999" customHeight="1" x14ac:dyDescent="0.25">
      <c r="A468" s="21" t="s">
        <v>608</v>
      </c>
      <c r="B468" s="22" t="s">
        <v>311</v>
      </c>
      <c r="C468" s="22" t="s">
        <v>43</v>
      </c>
      <c r="D468" s="22" t="s">
        <v>11</v>
      </c>
      <c r="E468" s="22" t="s">
        <v>328</v>
      </c>
      <c r="F468" s="23"/>
      <c r="G468" s="6">
        <f>G469+G472</f>
        <v>1141989.1099999999</v>
      </c>
      <c r="H468" s="6">
        <f>H469+H472</f>
        <v>82024.98</v>
      </c>
      <c r="I468" s="8">
        <f t="shared" si="38"/>
        <v>7.1826411724714267</v>
      </c>
    </row>
    <row r="469" spans="1:9" ht="57.75" customHeight="1" x14ac:dyDescent="0.25">
      <c r="A469" s="21" t="s">
        <v>329</v>
      </c>
      <c r="B469" s="22" t="s">
        <v>311</v>
      </c>
      <c r="C469" s="22" t="s">
        <v>43</v>
      </c>
      <c r="D469" s="22" t="s">
        <v>11</v>
      </c>
      <c r="E469" s="22" t="s">
        <v>330</v>
      </c>
      <c r="F469" s="23"/>
      <c r="G469" s="6">
        <f>G470</f>
        <v>346828.75</v>
      </c>
      <c r="H469" s="6">
        <f>H470</f>
        <v>82024.98</v>
      </c>
      <c r="I469" s="8">
        <f t="shared" si="38"/>
        <v>23.649994413669571</v>
      </c>
    </row>
    <row r="470" spans="1:9" ht="57.75" customHeight="1" x14ac:dyDescent="0.25">
      <c r="A470" s="21" t="s">
        <v>147</v>
      </c>
      <c r="B470" s="22" t="s">
        <v>311</v>
      </c>
      <c r="C470" s="22" t="s">
        <v>43</v>
      </c>
      <c r="D470" s="22" t="s">
        <v>11</v>
      </c>
      <c r="E470" s="22" t="s">
        <v>330</v>
      </c>
      <c r="F470" s="23" t="s">
        <v>148</v>
      </c>
      <c r="G470" s="6">
        <f>G471</f>
        <v>346828.75</v>
      </c>
      <c r="H470" s="6">
        <f>H471</f>
        <v>82024.98</v>
      </c>
      <c r="I470" s="8">
        <f t="shared" si="38"/>
        <v>23.649994413669571</v>
      </c>
    </row>
    <row r="471" spans="1:9" ht="38.450000000000003" customHeight="1" x14ac:dyDescent="0.25">
      <c r="A471" s="21" t="s">
        <v>318</v>
      </c>
      <c r="B471" s="22" t="s">
        <v>311</v>
      </c>
      <c r="C471" s="22" t="s">
        <v>43</v>
      </c>
      <c r="D471" s="22" t="s">
        <v>11</v>
      </c>
      <c r="E471" s="22" t="s">
        <v>330</v>
      </c>
      <c r="F471" s="23" t="s">
        <v>319</v>
      </c>
      <c r="G471" s="6">
        <v>346828.75</v>
      </c>
      <c r="H471" s="6">
        <v>82024.98</v>
      </c>
      <c r="I471" s="8">
        <f t="shared" si="38"/>
        <v>23.649994413669571</v>
      </c>
    </row>
    <row r="472" spans="1:9" ht="153.94999999999999" customHeight="1" x14ac:dyDescent="0.25">
      <c r="A472" s="21" t="s">
        <v>331</v>
      </c>
      <c r="B472" s="22" t="s">
        <v>311</v>
      </c>
      <c r="C472" s="22" t="s">
        <v>43</v>
      </c>
      <c r="D472" s="22" t="s">
        <v>11</v>
      </c>
      <c r="E472" s="22" t="s">
        <v>332</v>
      </c>
      <c r="F472" s="23"/>
      <c r="G472" s="6">
        <f>G473</f>
        <v>795160.36</v>
      </c>
      <c r="H472" s="6">
        <f>H473</f>
        <v>0</v>
      </c>
      <c r="I472" s="8">
        <f t="shared" si="38"/>
        <v>0</v>
      </c>
    </row>
    <row r="473" spans="1:9" ht="57.75" customHeight="1" x14ac:dyDescent="0.25">
      <c r="A473" s="21" t="s">
        <v>147</v>
      </c>
      <c r="B473" s="22" t="s">
        <v>311</v>
      </c>
      <c r="C473" s="22" t="s">
        <v>43</v>
      </c>
      <c r="D473" s="22" t="s">
        <v>11</v>
      </c>
      <c r="E473" s="22" t="s">
        <v>332</v>
      </c>
      <c r="F473" s="23" t="s">
        <v>148</v>
      </c>
      <c r="G473" s="6">
        <f>G474</f>
        <v>795160.36</v>
      </c>
      <c r="H473" s="6">
        <f>H474</f>
        <v>0</v>
      </c>
      <c r="I473" s="8">
        <f t="shared" si="38"/>
        <v>0</v>
      </c>
    </row>
    <row r="474" spans="1:9" ht="38.450000000000003" customHeight="1" x14ac:dyDescent="0.25">
      <c r="A474" s="21" t="s">
        <v>318</v>
      </c>
      <c r="B474" s="22" t="s">
        <v>311</v>
      </c>
      <c r="C474" s="22" t="s">
        <v>43</v>
      </c>
      <c r="D474" s="22" t="s">
        <v>11</v>
      </c>
      <c r="E474" s="22" t="s">
        <v>332</v>
      </c>
      <c r="F474" s="23" t="s">
        <v>319</v>
      </c>
      <c r="G474" s="6">
        <v>795160.36</v>
      </c>
      <c r="H474" s="6">
        <v>0</v>
      </c>
      <c r="I474" s="8">
        <f t="shared" si="38"/>
        <v>0</v>
      </c>
    </row>
    <row r="475" spans="1:9" ht="96.2" customHeight="1" x14ac:dyDescent="0.25">
      <c r="A475" s="21" t="s">
        <v>651</v>
      </c>
      <c r="B475" s="22" t="s">
        <v>311</v>
      </c>
      <c r="C475" s="22" t="s">
        <v>43</v>
      </c>
      <c r="D475" s="22" t="s">
        <v>11</v>
      </c>
      <c r="E475" s="22" t="s">
        <v>333</v>
      </c>
      <c r="F475" s="23"/>
      <c r="G475" s="6">
        <f>G476</f>
        <v>2281815</v>
      </c>
      <c r="H475" s="6">
        <f>H476</f>
        <v>855411.72</v>
      </c>
      <c r="I475" s="8">
        <f t="shared" si="38"/>
        <v>37.488215302292254</v>
      </c>
    </row>
    <row r="476" spans="1:9" ht="57.75" customHeight="1" x14ac:dyDescent="0.25">
      <c r="A476" s="21" t="s">
        <v>652</v>
      </c>
      <c r="B476" s="22" t="s">
        <v>311</v>
      </c>
      <c r="C476" s="22" t="s">
        <v>43</v>
      </c>
      <c r="D476" s="22" t="s">
        <v>11</v>
      </c>
      <c r="E476" s="22" t="s">
        <v>334</v>
      </c>
      <c r="F476" s="23"/>
      <c r="G476" s="6">
        <f>G477+G480+G483</f>
        <v>2281815</v>
      </c>
      <c r="H476" s="6">
        <f>H477+H480+H483</f>
        <v>855411.72</v>
      </c>
      <c r="I476" s="8">
        <f t="shared" si="38"/>
        <v>37.488215302292254</v>
      </c>
    </row>
    <row r="477" spans="1:9" ht="115.5" customHeight="1" x14ac:dyDescent="0.25">
      <c r="A477" s="21" t="s">
        <v>653</v>
      </c>
      <c r="B477" s="22" t="s">
        <v>311</v>
      </c>
      <c r="C477" s="22" t="s">
        <v>43</v>
      </c>
      <c r="D477" s="22" t="s">
        <v>11</v>
      </c>
      <c r="E477" s="22" t="s">
        <v>336</v>
      </c>
      <c r="F477" s="23"/>
      <c r="G477" s="6">
        <f>G478</f>
        <v>1946500</v>
      </c>
      <c r="H477" s="6">
        <f>H478</f>
        <v>774026.72</v>
      </c>
      <c r="I477" s="8">
        <f t="shared" si="38"/>
        <v>39.765051117390186</v>
      </c>
    </row>
    <row r="478" spans="1:9" ht="57.75" customHeight="1" x14ac:dyDescent="0.25">
      <c r="A478" s="21" t="s">
        <v>147</v>
      </c>
      <c r="B478" s="22" t="s">
        <v>311</v>
      </c>
      <c r="C478" s="22" t="s">
        <v>43</v>
      </c>
      <c r="D478" s="22" t="s">
        <v>11</v>
      </c>
      <c r="E478" s="22" t="s">
        <v>336</v>
      </c>
      <c r="F478" s="23" t="s">
        <v>148</v>
      </c>
      <c r="G478" s="6">
        <f>G479</f>
        <v>1946500</v>
      </c>
      <c r="H478" s="6">
        <f>H479</f>
        <v>774026.72</v>
      </c>
      <c r="I478" s="8">
        <f t="shared" si="38"/>
        <v>39.765051117390186</v>
      </c>
    </row>
    <row r="479" spans="1:9" ht="38.450000000000003" customHeight="1" x14ac:dyDescent="0.25">
      <c r="A479" s="21" t="s">
        <v>318</v>
      </c>
      <c r="B479" s="22" t="s">
        <v>311</v>
      </c>
      <c r="C479" s="22" t="s">
        <v>43</v>
      </c>
      <c r="D479" s="22" t="s">
        <v>11</v>
      </c>
      <c r="E479" s="22" t="s">
        <v>336</v>
      </c>
      <c r="F479" s="23" t="s">
        <v>319</v>
      </c>
      <c r="G479" s="6">
        <v>1946500</v>
      </c>
      <c r="H479" s="6">
        <v>774026.72</v>
      </c>
      <c r="I479" s="8">
        <f t="shared" si="38"/>
        <v>39.765051117390186</v>
      </c>
    </row>
    <row r="480" spans="1:9" ht="57.75" customHeight="1" x14ac:dyDescent="0.25">
      <c r="A480" s="21" t="s">
        <v>337</v>
      </c>
      <c r="B480" s="22" t="s">
        <v>311</v>
      </c>
      <c r="C480" s="22" t="s">
        <v>43</v>
      </c>
      <c r="D480" s="22" t="s">
        <v>11</v>
      </c>
      <c r="E480" s="22" t="s">
        <v>338</v>
      </c>
      <c r="F480" s="23"/>
      <c r="G480" s="6">
        <f>G481</f>
        <v>224115</v>
      </c>
      <c r="H480" s="6">
        <f>H481</f>
        <v>81385</v>
      </c>
      <c r="I480" s="8">
        <f t="shared" si="38"/>
        <v>36.313945965241054</v>
      </c>
    </row>
    <row r="481" spans="1:9" ht="57.75" customHeight="1" x14ac:dyDescent="0.25">
      <c r="A481" s="21" t="s">
        <v>147</v>
      </c>
      <c r="B481" s="22" t="s">
        <v>311</v>
      </c>
      <c r="C481" s="22" t="s">
        <v>43</v>
      </c>
      <c r="D481" s="22" t="s">
        <v>11</v>
      </c>
      <c r="E481" s="22" t="s">
        <v>338</v>
      </c>
      <c r="F481" s="23" t="s">
        <v>148</v>
      </c>
      <c r="G481" s="6">
        <f>G482</f>
        <v>224115</v>
      </c>
      <c r="H481" s="6">
        <f>H482</f>
        <v>81385</v>
      </c>
      <c r="I481" s="8">
        <f t="shared" si="38"/>
        <v>36.313945965241054</v>
      </c>
    </row>
    <row r="482" spans="1:9" ht="38.450000000000003" customHeight="1" x14ac:dyDescent="0.25">
      <c r="A482" s="21" t="s">
        <v>318</v>
      </c>
      <c r="B482" s="22" t="s">
        <v>311</v>
      </c>
      <c r="C482" s="22" t="s">
        <v>43</v>
      </c>
      <c r="D482" s="22" t="s">
        <v>11</v>
      </c>
      <c r="E482" s="22" t="s">
        <v>338</v>
      </c>
      <c r="F482" s="23" t="s">
        <v>319</v>
      </c>
      <c r="G482" s="6">
        <v>224115</v>
      </c>
      <c r="H482" s="6">
        <v>81385</v>
      </c>
      <c r="I482" s="8">
        <f t="shared" si="38"/>
        <v>36.313945965241054</v>
      </c>
    </row>
    <row r="483" spans="1:9" ht="38.450000000000003" customHeight="1" x14ac:dyDescent="0.25">
      <c r="A483" s="21" t="s">
        <v>339</v>
      </c>
      <c r="B483" s="22" t="s">
        <v>311</v>
      </c>
      <c r="C483" s="22" t="s">
        <v>43</v>
      </c>
      <c r="D483" s="22" t="s">
        <v>11</v>
      </c>
      <c r="E483" s="22" t="s">
        <v>340</v>
      </c>
      <c r="F483" s="23"/>
      <c r="G483" s="6">
        <f>G484</f>
        <v>111200</v>
      </c>
      <c r="H483" s="6">
        <f>H484</f>
        <v>0</v>
      </c>
      <c r="I483" s="8">
        <f t="shared" si="38"/>
        <v>0</v>
      </c>
    </row>
    <row r="484" spans="1:9" ht="57.75" customHeight="1" x14ac:dyDescent="0.25">
      <c r="A484" s="21" t="s">
        <v>147</v>
      </c>
      <c r="B484" s="22" t="s">
        <v>311</v>
      </c>
      <c r="C484" s="22" t="s">
        <v>43</v>
      </c>
      <c r="D484" s="22" t="s">
        <v>11</v>
      </c>
      <c r="E484" s="22" t="s">
        <v>340</v>
      </c>
      <c r="F484" s="23" t="s">
        <v>148</v>
      </c>
      <c r="G484" s="6">
        <f>G485</f>
        <v>111200</v>
      </c>
      <c r="H484" s="6">
        <f>H485</f>
        <v>0</v>
      </c>
      <c r="I484" s="8">
        <f t="shared" si="38"/>
        <v>0</v>
      </c>
    </row>
    <row r="485" spans="1:9" ht="38.450000000000003" customHeight="1" x14ac:dyDescent="0.25">
      <c r="A485" s="21" t="s">
        <v>318</v>
      </c>
      <c r="B485" s="22" t="s">
        <v>311</v>
      </c>
      <c r="C485" s="22" t="s">
        <v>43</v>
      </c>
      <c r="D485" s="22" t="s">
        <v>11</v>
      </c>
      <c r="E485" s="22" t="s">
        <v>340</v>
      </c>
      <c r="F485" s="23" t="s">
        <v>319</v>
      </c>
      <c r="G485" s="6">
        <v>111200</v>
      </c>
      <c r="H485" s="6">
        <v>0</v>
      </c>
      <c r="I485" s="8">
        <f t="shared" si="38"/>
        <v>0</v>
      </c>
    </row>
    <row r="486" spans="1:9" ht="38.450000000000003" customHeight="1" x14ac:dyDescent="0.25">
      <c r="A486" s="21" t="s">
        <v>341</v>
      </c>
      <c r="B486" s="22" t="s">
        <v>311</v>
      </c>
      <c r="C486" s="22" t="s">
        <v>43</v>
      </c>
      <c r="D486" s="22" t="s">
        <v>13</v>
      </c>
      <c r="E486" s="22"/>
      <c r="F486" s="23"/>
      <c r="G486" s="6">
        <f>G487+G560</f>
        <v>342250547.21000004</v>
      </c>
      <c r="H486" s="6">
        <f>H487+H560</f>
        <v>71378492.829999998</v>
      </c>
      <c r="I486" s="8">
        <f t="shared" si="38"/>
        <v>20.855625626276407</v>
      </c>
    </row>
    <row r="487" spans="1:9" ht="96.2" customHeight="1" x14ac:dyDescent="0.25">
      <c r="A487" s="21" t="s">
        <v>647</v>
      </c>
      <c r="B487" s="22" t="s">
        <v>311</v>
      </c>
      <c r="C487" s="22" t="s">
        <v>43</v>
      </c>
      <c r="D487" s="22" t="s">
        <v>13</v>
      </c>
      <c r="E487" s="22" t="s">
        <v>313</v>
      </c>
      <c r="F487" s="23"/>
      <c r="G487" s="6">
        <f>G488+G544++G555</f>
        <v>342216547.21000004</v>
      </c>
      <c r="H487" s="6">
        <f>H488+H544++H555</f>
        <v>71378492.829999998</v>
      </c>
      <c r="I487" s="8">
        <f t="shared" ref="I487:I562" si="44">H487/G487*100</f>
        <v>20.85769768058551</v>
      </c>
    </row>
    <row r="488" spans="1:9" ht="96.2" customHeight="1" x14ac:dyDescent="0.25">
      <c r="A488" s="21" t="s">
        <v>654</v>
      </c>
      <c r="B488" s="22" t="s">
        <v>311</v>
      </c>
      <c r="C488" s="22" t="s">
        <v>43</v>
      </c>
      <c r="D488" s="22" t="s">
        <v>13</v>
      </c>
      <c r="E488" s="22" t="s">
        <v>342</v>
      </c>
      <c r="F488" s="23"/>
      <c r="G488" s="6">
        <f>G489+G499+G515+G519+G523+G534+G530</f>
        <v>338300426.21000004</v>
      </c>
      <c r="H488" s="6">
        <f>H489+H499+H515+H519+H523+H534+H530</f>
        <v>70762450.299999997</v>
      </c>
      <c r="I488" s="8">
        <f t="shared" si="44"/>
        <v>20.917044383525013</v>
      </c>
    </row>
    <row r="489" spans="1:9" ht="57.75" customHeight="1" x14ac:dyDescent="0.25">
      <c r="A489" s="21" t="s">
        <v>655</v>
      </c>
      <c r="B489" s="22" t="s">
        <v>311</v>
      </c>
      <c r="C489" s="22" t="s">
        <v>43</v>
      </c>
      <c r="D489" s="22" t="s">
        <v>13</v>
      </c>
      <c r="E489" s="22" t="s">
        <v>343</v>
      </c>
      <c r="F489" s="23"/>
      <c r="G489" s="6">
        <f>G490+G493+G496</f>
        <v>393399</v>
      </c>
      <c r="H489" s="6">
        <f>H490+H493+H496</f>
        <v>132048.64000000001</v>
      </c>
      <c r="I489" s="8">
        <f t="shared" si="44"/>
        <v>33.566084306264123</v>
      </c>
    </row>
    <row r="490" spans="1:9" ht="57.75" customHeight="1" x14ac:dyDescent="0.25">
      <c r="A490" s="21" t="s">
        <v>316</v>
      </c>
      <c r="B490" s="22" t="s">
        <v>311</v>
      </c>
      <c r="C490" s="22" t="s">
        <v>43</v>
      </c>
      <c r="D490" s="22" t="s">
        <v>13</v>
      </c>
      <c r="E490" s="22" t="s">
        <v>344</v>
      </c>
      <c r="F490" s="23"/>
      <c r="G490" s="6">
        <f t="shared" ref="G490:H491" si="45">G491</f>
        <v>162800</v>
      </c>
      <c r="H490" s="6">
        <f t="shared" si="45"/>
        <v>102648.64</v>
      </c>
      <c r="I490" s="8">
        <f t="shared" si="44"/>
        <v>63.05199017199017</v>
      </c>
    </row>
    <row r="491" spans="1:9" ht="57.75" customHeight="1" x14ac:dyDescent="0.25">
      <c r="A491" s="21" t="s">
        <v>147</v>
      </c>
      <c r="B491" s="22" t="s">
        <v>311</v>
      </c>
      <c r="C491" s="22" t="s">
        <v>43</v>
      </c>
      <c r="D491" s="22" t="s">
        <v>13</v>
      </c>
      <c r="E491" s="22" t="s">
        <v>344</v>
      </c>
      <c r="F491" s="23" t="s">
        <v>148</v>
      </c>
      <c r="G491" s="6">
        <f t="shared" si="45"/>
        <v>162800</v>
      </c>
      <c r="H491" s="6">
        <f t="shared" si="45"/>
        <v>102648.64</v>
      </c>
      <c r="I491" s="8">
        <f t="shared" si="44"/>
        <v>63.05199017199017</v>
      </c>
    </row>
    <row r="492" spans="1:9" ht="38.450000000000003" customHeight="1" x14ac:dyDescent="0.25">
      <c r="A492" s="21" t="s">
        <v>318</v>
      </c>
      <c r="B492" s="22" t="s">
        <v>311</v>
      </c>
      <c r="C492" s="22" t="s">
        <v>43</v>
      </c>
      <c r="D492" s="22" t="s">
        <v>13</v>
      </c>
      <c r="E492" s="22" t="s">
        <v>344</v>
      </c>
      <c r="F492" s="23" t="s">
        <v>319</v>
      </c>
      <c r="G492" s="6">
        <v>162800</v>
      </c>
      <c r="H492" s="6">
        <v>102648.64</v>
      </c>
      <c r="I492" s="8">
        <f t="shared" si="44"/>
        <v>63.05199017199017</v>
      </c>
    </row>
    <row r="493" spans="1:9" ht="94.5" customHeight="1" x14ac:dyDescent="0.25">
      <c r="A493" s="46" t="s">
        <v>485</v>
      </c>
      <c r="B493" s="47" t="s">
        <v>311</v>
      </c>
      <c r="C493" s="47" t="s">
        <v>43</v>
      </c>
      <c r="D493" s="47" t="s">
        <v>13</v>
      </c>
      <c r="E493" s="47" t="s">
        <v>575</v>
      </c>
      <c r="F493" s="48"/>
      <c r="G493" s="40">
        <f>G494</f>
        <v>201199</v>
      </c>
      <c r="H493" s="40">
        <f>H494</f>
        <v>0</v>
      </c>
      <c r="I493" s="50">
        <f t="shared" si="44"/>
        <v>0</v>
      </c>
    </row>
    <row r="494" spans="1:9" ht="71.25" customHeight="1" x14ac:dyDescent="0.25">
      <c r="A494" s="46" t="s">
        <v>147</v>
      </c>
      <c r="B494" s="47" t="s">
        <v>311</v>
      </c>
      <c r="C494" s="47" t="s">
        <v>43</v>
      </c>
      <c r="D494" s="47" t="s">
        <v>13</v>
      </c>
      <c r="E494" s="47" t="s">
        <v>575</v>
      </c>
      <c r="F494" s="48" t="s">
        <v>148</v>
      </c>
      <c r="G494" s="40">
        <f>G495</f>
        <v>201199</v>
      </c>
      <c r="H494" s="40">
        <f>H495</f>
        <v>0</v>
      </c>
      <c r="I494" s="50">
        <f t="shared" si="44"/>
        <v>0</v>
      </c>
    </row>
    <row r="495" spans="1:9" ht="38.450000000000003" customHeight="1" x14ac:dyDescent="0.25">
      <c r="A495" s="46" t="s">
        <v>318</v>
      </c>
      <c r="B495" s="47" t="s">
        <v>311</v>
      </c>
      <c r="C495" s="47" t="s">
        <v>43</v>
      </c>
      <c r="D495" s="47" t="s">
        <v>13</v>
      </c>
      <c r="E495" s="47" t="s">
        <v>575</v>
      </c>
      <c r="F495" s="48" t="s">
        <v>319</v>
      </c>
      <c r="G495" s="40">
        <v>201199</v>
      </c>
      <c r="H495" s="40">
        <v>0</v>
      </c>
      <c r="I495" s="50">
        <f t="shared" si="44"/>
        <v>0</v>
      </c>
    </row>
    <row r="496" spans="1:9" ht="49.5" customHeight="1" x14ac:dyDescent="0.25">
      <c r="A496" s="46" t="s">
        <v>585</v>
      </c>
      <c r="B496" s="47" t="s">
        <v>311</v>
      </c>
      <c r="C496" s="47" t="s">
        <v>43</v>
      </c>
      <c r="D496" s="47" t="s">
        <v>13</v>
      </c>
      <c r="E496" s="47" t="s">
        <v>576</v>
      </c>
      <c r="F496" s="48"/>
      <c r="G496" s="40">
        <f>G497</f>
        <v>29400</v>
      </c>
      <c r="H496" s="40">
        <f>H497</f>
        <v>29400</v>
      </c>
      <c r="I496" s="50">
        <f t="shared" si="44"/>
        <v>100</v>
      </c>
    </row>
    <row r="497" spans="1:9" ht="66.75" customHeight="1" x14ac:dyDescent="0.25">
      <c r="A497" s="46" t="s">
        <v>147</v>
      </c>
      <c r="B497" s="47" t="s">
        <v>311</v>
      </c>
      <c r="C497" s="47" t="s">
        <v>43</v>
      </c>
      <c r="D497" s="47" t="s">
        <v>13</v>
      </c>
      <c r="E497" s="47" t="s">
        <v>576</v>
      </c>
      <c r="F497" s="48" t="s">
        <v>148</v>
      </c>
      <c r="G497" s="40">
        <f>G498</f>
        <v>29400</v>
      </c>
      <c r="H497" s="40">
        <f>H498</f>
        <v>29400</v>
      </c>
      <c r="I497" s="50">
        <f t="shared" si="44"/>
        <v>100</v>
      </c>
    </row>
    <row r="498" spans="1:9" ht="52.5" customHeight="1" x14ac:dyDescent="0.25">
      <c r="A498" s="46" t="s">
        <v>318</v>
      </c>
      <c r="B498" s="47" t="s">
        <v>311</v>
      </c>
      <c r="C498" s="47" t="s">
        <v>43</v>
      </c>
      <c r="D498" s="47" t="s">
        <v>13</v>
      </c>
      <c r="E498" s="47" t="s">
        <v>576</v>
      </c>
      <c r="F498" s="48" t="s">
        <v>319</v>
      </c>
      <c r="G498" s="40">
        <v>29400</v>
      </c>
      <c r="H498" s="40">
        <v>29400</v>
      </c>
      <c r="I498" s="50">
        <f t="shared" si="44"/>
        <v>100</v>
      </c>
    </row>
    <row r="499" spans="1:9" ht="57.75" customHeight="1" x14ac:dyDescent="0.25">
      <c r="A499" s="21" t="s">
        <v>650</v>
      </c>
      <c r="B499" s="22" t="s">
        <v>311</v>
      </c>
      <c r="C499" s="22" t="s">
        <v>43</v>
      </c>
      <c r="D499" s="22" t="s">
        <v>13</v>
      </c>
      <c r="E499" s="22" t="s">
        <v>345</v>
      </c>
      <c r="F499" s="23"/>
      <c r="G499" s="6">
        <f>G500+G503+G506+G509+G512</f>
        <v>24575753.75</v>
      </c>
      <c r="H499" s="6">
        <f>H500+H503+H506+H509+H512</f>
        <v>3517685.19</v>
      </c>
      <c r="I499" s="8">
        <f t="shared" si="44"/>
        <v>14.313641102462626</v>
      </c>
    </row>
    <row r="500" spans="1:9" ht="73.5" customHeight="1" x14ac:dyDescent="0.25">
      <c r="A500" s="21" t="s">
        <v>305</v>
      </c>
      <c r="B500" s="22" t="s">
        <v>311</v>
      </c>
      <c r="C500" s="22" t="s">
        <v>43</v>
      </c>
      <c r="D500" s="22" t="s">
        <v>13</v>
      </c>
      <c r="E500" s="22" t="s">
        <v>346</v>
      </c>
      <c r="F500" s="23"/>
      <c r="G500" s="6">
        <f>G501</f>
        <v>20933823.75</v>
      </c>
      <c r="H500" s="6">
        <f>H501</f>
        <v>3337181.19</v>
      </c>
      <c r="I500" s="8">
        <f t="shared" si="44"/>
        <v>15.941574887865388</v>
      </c>
    </row>
    <row r="501" spans="1:9" ht="75" customHeight="1" x14ac:dyDescent="0.25">
      <c r="A501" s="21" t="s">
        <v>147</v>
      </c>
      <c r="B501" s="22" t="s">
        <v>311</v>
      </c>
      <c r="C501" s="22" t="s">
        <v>43</v>
      </c>
      <c r="D501" s="22" t="s">
        <v>13</v>
      </c>
      <c r="E501" s="22" t="s">
        <v>346</v>
      </c>
      <c r="F501" s="23" t="s">
        <v>148</v>
      </c>
      <c r="G501" s="6">
        <f>G502</f>
        <v>20933823.75</v>
      </c>
      <c r="H501" s="6">
        <f>H502</f>
        <v>3337181.19</v>
      </c>
      <c r="I501" s="8">
        <f t="shared" si="44"/>
        <v>15.941574887865388</v>
      </c>
    </row>
    <row r="502" spans="1:9" ht="38.450000000000003" customHeight="1" x14ac:dyDescent="0.25">
      <c r="A502" s="21" t="s">
        <v>318</v>
      </c>
      <c r="B502" s="22" t="s">
        <v>311</v>
      </c>
      <c r="C502" s="22" t="s">
        <v>43</v>
      </c>
      <c r="D502" s="22" t="s">
        <v>13</v>
      </c>
      <c r="E502" s="22" t="s">
        <v>346</v>
      </c>
      <c r="F502" s="23" t="s">
        <v>319</v>
      </c>
      <c r="G502" s="6">
        <v>20933823.75</v>
      </c>
      <c r="H502" s="6">
        <v>3337181.19</v>
      </c>
      <c r="I502" s="8">
        <f t="shared" si="44"/>
        <v>15.941574887865388</v>
      </c>
    </row>
    <row r="503" spans="1:9" ht="57.75" customHeight="1" x14ac:dyDescent="0.25">
      <c r="A503" s="21" t="s">
        <v>322</v>
      </c>
      <c r="B503" s="22" t="s">
        <v>311</v>
      </c>
      <c r="C503" s="22" t="s">
        <v>43</v>
      </c>
      <c r="D503" s="22" t="s">
        <v>13</v>
      </c>
      <c r="E503" s="22" t="s">
        <v>347</v>
      </c>
      <c r="F503" s="23"/>
      <c r="G503" s="6">
        <f>G504</f>
        <v>250000</v>
      </c>
      <c r="H503" s="6">
        <f>H504</f>
        <v>95020</v>
      </c>
      <c r="I503" s="8">
        <f t="shared" si="44"/>
        <v>38.007999999999996</v>
      </c>
    </row>
    <row r="504" spans="1:9" ht="75.75" customHeight="1" x14ac:dyDescent="0.25">
      <c r="A504" s="21" t="s">
        <v>147</v>
      </c>
      <c r="B504" s="22" t="s">
        <v>311</v>
      </c>
      <c r="C504" s="22" t="s">
        <v>43</v>
      </c>
      <c r="D504" s="22" t="s">
        <v>13</v>
      </c>
      <c r="E504" s="22" t="s">
        <v>347</v>
      </c>
      <c r="F504" s="23" t="s">
        <v>148</v>
      </c>
      <c r="G504" s="6">
        <f>G505</f>
        <v>250000</v>
      </c>
      <c r="H504" s="6">
        <f>H505</f>
        <v>95020</v>
      </c>
      <c r="I504" s="8">
        <f t="shared" si="44"/>
        <v>38.007999999999996</v>
      </c>
    </row>
    <row r="505" spans="1:9" ht="38.450000000000003" customHeight="1" x14ac:dyDescent="0.25">
      <c r="A505" s="21" t="s">
        <v>318</v>
      </c>
      <c r="B505" s="22" t="s">
        <v>311</v>
      </c>
      <c r="C505" s="22" t="s">
        <v>43</v>
      </c>
      <c r="D505" s="22" t="s">
        <v>13</v>
      </c>
      <c r="E505" s="22" t="s">
        <v>347</v>
      </c>
      <c r="F505" s="23" t="s">
        <v>319</v>
      </c>
      <c r="G505" s="6">
        <v>250000</v>
      </c>
      <c r="H505" s="6">
        <v>95020</v>
      </c>
      <c r="I505" s="8">
        <f t="shared" si="44"/>
        <v>38.007999999999996</v>
      </c>
    </row>
    <row r="506" spans="1:9" ht="192.6" customHeight="1" x14ac:dyDescent="0.25">
      <c r="A506" s="21" t="s">
        <v>33</v>
      </c>
      <c r="B506" s="22" t="s">
        <v>311</v>
      </c>
      <c r="C506" s="22" t="s">
        <v>43</v>
      </c>
      <c r="D506" s="22" t="s">
        <v>13</v>
      </c>
      <c r="E506" s="22" t="s">
        <v>348</v>
      </c>
      <c r="F506" s="23"/>
      <c r="G506" s="6">
        <f>G507</f>
        <v>3304420</v>
      </c>
      <c r="H506" s="6">
        <f>H507</f>
        <v>39913</v>
      </c>
      <c r="I506" s="8">
        <f t="shared" si="44"/>
        <v>1.2078670386936285</v>
      </c>
    </row>
    <row r="507" spans="1:9" ht="57.75" customHeight="1" x14ac:dyDescent="0.25">
      <c r="A507" s="21" t="s">
        <v>147</v>
      </c>
      <c r="B507" s="22" t="s">
        <v>311</v>
      </c>
      <c r="C507" s="22" t="s">
        <v>43</v>
      </c>
      <c r="D507" s="22" t="s">
        <v>13</v>
      </c>
      <c r="E507" s="22" t="s">
        <v>348</v>
      </c>
      <c r="F507" s="23" t="s">
        <v>148</v>
      </c>
      <c r="G507" s="6">
        <f>G508</f>
        <v>3304420</v>
      </c>
      <c r="H507" s="6">
        <f>H508</f>
        <v>39913</v>
      </c>
      <c r="I507" s="8">
        <f t="shared" si="44"/>
        <v>1.2078670386936285</v>
      </c>
    </row>
    <row r="508" spans="1:9" ht="38.450000000000003" customHeight="1" x14ac:dyDescent="0.25">
      <c r="A508" s="21" t="s">
        <v>318</v>
      </c>
      <c r="B508" s="22" t="s">
        <v>311</v>
      </c>
      <c r="C508" s="22" t="s">
        <v>43</v>
      </c>
      <c r="D508" s="22" t="s">
        <v>13</v>
      </c>
      <c r="E508" s="22" t="s">
        <v>348</v>
      </c>
      <c r="F508" s="23" t="s">
        <v>319</v>
      </c>
      <c r="G508" s="6">
        <v>3304420</v>
      </c>
      <c r="H508" s="6">
        <v>39913</v>
      </c>
      <c r="I508" s="8">
        <f t="shared" si="44"/>
        <v>1.2078670386936285</v>
      </c>
    </row>
    <row r="509" spans="1:9" ht="256.5" customHeight="1" x14ac:dyDescent="0.25">
      <c r="A509" s="46" t="s">
        <v>656</v>
      </c>
      <c r="B509" s="47" t="s">
        <v>311</v>
      </c>
      <c r="C509" s="47" t="s">
        <v>43</v>
      </c>
      <c r="D509" s="47" t="s">
        <v>13</v>
      </c>
      <c r="E509" s="47" t="s">
        <v>577</v>
      </c>
      <c r="F509" s="48"/>
      <c r="G509" s="40">
        <f>G510</f>
        <v>45580</v>
      </c>
      <c r="H509" s="40">
        <f>H510</f>
        <v>45571</v>
      </c>
      <c r="I509" s="8">
        <f t="shared" si="44"/>
        <v>99.980254497586657</v>
      </c>
    </row>
    <row r="510" spans="1:9" ht="70.5" customHeight="1" x14ac:dyDescent="0.25">
      <c r="A510" s="46" t="s">
        <v>147</v>
      </c>
      <c r="B510" s="47" t="s">
        <v>311</v>
      </c>
      <c r="C510" s="47" t="s">
        <v>43</v>
      </c>
      <c r="D510" s="47" t="s">
        <v>13</v>
      </c>
      <c r="E510" s="47" t="s">
        <v>577</v>
      </c>
      <c r="F510" s="48" t="s">
        <v>148</v>
      </c>
      <c r="G510" s="40">
        <f>G511</f>
        <v>45580</v>
      </c>
      <c r="H510" s="40">
        <f>H511</f>
        <v>45571</v>
      </c>
      <c r="I510" s="8">
        <f t="shared" si="44"/>
        <v>99.980254497586657</v>
      </c>
    </row>
    <row r="511" spans="1:9" ht="38.450000000000003" customHeight="1" x14ac:dyDescent="0.25">
      <c r="A511" s="46" t="s">
        <v>318</v>
      </c>
      <c r="B511" s="47" t="s">
        <v>311</v>
      </c>
      <c r="C511" s="47" t="s">
        <v>43</v>
      </c>
      <c r="D511" s="47" t="s">
        <v>13</v>
      </c>
      <c r="E511" s="47" t="s">
        <v>577</v>
      </c>
      <c r="F511" s="48" t="s">
        <v>319</v>
      </c>
      <c r="G511" s="40">
        <v>45580</v>
      </c>
      <c r="H511" s="40">
        <v>45571</v>
      </c>
      <c r="I511" s="8">
        <f t="shared" si="44"/>
        <v>99.980254497586657</v>
      </c>
    </row>
    <row r="512" spans="1:9" ht="126" customHeight="1" x14ac:dyDescent="0.25">
      <c r="A512" s="46" t="s">
        <v>586</v>
      </c>
      <c r="B512" s="47" t="s">
        <v>311</v>
      </c>
      <c r="C512" s="47" t="s">
        <v>43</v>
      </c>
      <c r="D512" s="47" t="s">
        <v>13</v>
      </c>
      <c r="E512" s="47" t="s">
        <v>578</v>
      </c>
      <c r="F512" s="48"/>
      <c r="G512" s="40">
        <f>G513</f>
        <v>41930</v>
      </c>
      <c r="H512" s="40">
        <f>H513</f>
        <v>0</v>
      </c>
      <c r="I512" s="8">
        <f t="shared" si="44"/>
        <v>0</v>
      </c>
    </row>
    <row r="513" spans="1:9" ht="81.75" customHeight="1" x14ac:dyDescent="0.25">
      <c r="A513" s="46" t="s">
        <v>147</v>
      </c>
      <c r="B513" s="47" t="s">
        <v>311</v>
      </c>
      <c r="C513" s="47" t="s">
        <v>43</v>
      </c>
      <c r="D513" s="47" t="s">
        <v>13</v>
      </c>
      <c r="E513" s="47" t="s">
        <v>578</v>
      </c>
      <c r="F513" s="48" t="s">
        <v>148</v>
      </c>
      <c r="G513" s="40">
        <f>G514</f>
        <v>41930</v>
      </c>
      <c r="H513" s="40">
        <f>H514</f>
        <v>0</v>
      </c>
      <c r="I513" s="8">
        <f t="shared" si="44"/>
        <v>0</v>
      </c>
    </row>
    <row r="514" spans="1:9" ht="38.450000000000003" customHeight="1" x14ac:dyDescent="0.25">
      <c r="A514" s="46" t="s">
        <v>318</v>
      </c>
      <c r="B514" s="47" t="s">
        <v>311</v>
      </c>
      <c r="C514" s="47" t="s">
        <v>43</v>
      </c>
      <c r="D514" s="47" t="s">
        <v>13</v>
      </c>
      <c r="E514" s="47" t="s">
        <v>578</v>
      </c>
      <c r="F514" s="48" t="s">
        <v>319</v>
      </c>
      <c r="G514" s="40">
        <v>41930</v>
      </c>
      <c r="H514" s="40">
        <v>0</v>
      </c>
      <c r="I514" s="8">
        <f t="shared" si="44"/>
        <v>0</v>
      </c>
    </row>
    <row r="515" spans="1:9" ht="57.75" customHeight="1" x14ac:dyDescent="0.25">
      <c r="A515" s="21" t="s">
        <v>657</v>
      </c>
      <c r="B515" s="22" t="s">
        <v>311</v>
      </c>
      <c r="C515" s="22" t="s">
        <v>43</v>
      </c>
      <c r="D515" s="22" t="s">
        <v>13</v>
      </c>
      <c r="E515" s="22" t="s">
        <v>349</v>
      </c>
      <c r="F515" s="23"/>
      <c r="G515" s="6">
        <f t="shared" ref="G515:H517" si="46">G516</f>
        <v>1036500</v>
      </c>
      <c r="H515" s="6">
        <f t="shared" si="46"/>
        <v>237719.22</v>
      </c>
      <c r="I515" s="8">
        <f t="shared" si="44"/>
        <v>22.934801736613604</v>
      </c>
    </row>
    <row r="516" spans="1:9" ht="57.75" customHeight="1" x14ac:dyDescent="0.25">
      <c r="A516" s="21" t="s">
        <v>350</v>
      </c>
      <c r="B516" s="22" t="s">
        <v>311</v>
      </c>
      <c r="C516" s="22" t="s">
        <v>43</v>
      </c>
      <c r="D516" s="22" t="s">
        <v>13</v>
      </c>
      <c r="E516" s="22" t="s">
        <v>351</v>
      </c>
      <c r="F516" s="23"/>
      <c r="G516" s="6">
        <f t="shared" si="46"/>
        <v>1036500</v>
      </c>
      <c r="H516" s="6">
        <f t="shared" si="46"/>
        <v>237719.22</v>
      </c>
      <c r="I516" s="8">
        <f t="shared" si="44"/>
        <v>22.934801736613604</v>
      </c>
    </row>
    <row r="517" spans="1:9" ht="57.75" customHeight="1" x14ac:dyDescent="0.25">
      <c r="A517" s="21" t="s">
        <v>147</v>
      </c>
      <c r="B517" s="22" t="s">
        <v>311</v>
      </c>
      <c r="C517" s="22" t="s">
        <v>43</v>
      </c>
      <c r="D517" s="22" t="s">
        <v>13</v>
      </c>
      <c r="E517" s="22" t="s">
        <v>351</v>
      </c>
      <c r="F517" s="23" t="s">
        <v>148</v>
      </c>
      <c r="G517" s="6">
        <f t="shared" si="46"/>
        <v>1036500</v>
      </c>
      <c r="H517" s="6">
        <f t="shared" si="46"/>
        <v>237719.22</v>
      </c>
      <c r="I517" s="8">
        <f t="shared" si="44"/>
        <v>22.934801736613604</v>
      </c>
    </row>
    <row r="518" spans="1:9" ht="38.450000000000003" customHeight="1" x14ac:dyDescent="0.25">
      <c r="A518" s="21" t="s">
        <v>318</v>
      </c>
      <c r="B518" s="22" t="s">
        <v>311</v>
      </c>
      <c r="C518" s="22" t="s">
        <v>43</v>
      </c>
      <c r="D518" s="22" t="s">
        <v>13</v>
      </c>
      <c r="E518" s="22" t="s">
        <v>351</v>
      </c>
      <c r="F518" s="23" t="s">
        <v>319</v>
      </c>
      <c r="G518" s="6">
        <v>1036500</v>
      </c>
      <c r="H518" s="6">
        <v>237719.22</v>
      </c>
      <c r="I518" s="8">
        <f t="shared" si="44"/>
        <v>22.934801736613604</v>
      </c>
    </row>
    <row r="519" spans="1:9" ht="77.099999999999994" customHeight="1" x14ac:dyDescent="0.25">
      <c r="A519" s="21" t="s">
        <v>658</v>
      </c>
      <c r="B519" s="22" t="s">
        <v>311</v>
      </c>
      <c r="C519" s="22" t="s">
        <v>43</v>
      </c>
      <c r="D519" s="22" t="s">
        <v>13</v>
      </c>
      <c r="E519" s="22" t="s">
        <v>352</v>
      </c>
      <c r="F519" s="23"/>
      <c r="G519" s="6">
        <f t="shared" ref="G519:H521" si="47">G520</f>
        <v>278048410.72000003</v>
      </c>
      <c r="H519" s="6">
        <f t="shared" si="47"/>
        <v>60587645.689999998</v>
      </c>
      <c r="I519" s="8">
        <f t="shared" si="44"/>
        <v>21.790322603574559</v>
      </c>
    </row>
    <row r="520" spans="1:9" ht="134.85" customHeight="1" x14ac:dyDescent="0.25">
      <c r="A520" s="21" t="s">
        <v>207</v>
      </c>
      <c r="B520" s="22" t="s">
        <v>311</v>
      </c>
      <c r="C520" s="22" t="s">
        <v>43</v>
      </c>
      <c r="D520" s="22" t="s">
        <v>13</v>
      </c>
      <c r="E520" s="22" t="s">
        <v>353</v>
      </c>
      <c r="F520" s="23"/>
      <c r="G520" s="6">
        <f t="shared" si="47"/>
        <v>278048410.72000003</v>
      </c>
      <c r="H520" s="6">
        <f t="shared" si="47"/>
        <v>60587645.689999998</v>
      </c>
      <c r="I520" s="8">
        <f t="shared" si="44"/>
        <v>21.790322603574559</v>
      </c>
    </row>
    <row r="521" spans="1:9" ht="57.75" customHeight="1" x14ac:dyDescent="0.25">
      <c r="A521" s="21" t="s">
        <v>147</v>
      </c>
      <c r="B521" s="22" t="s">
        <v>311</v>
      </c>
      <c r="C521" s="22" t="s">
        <v>43</v>
      </c>
      <c r="D521" s="22" t="s">
        <v>13</v>
      </c>
      <c r="E521" s="22" t="s">
        <v>353</v>
      </c>
      <c r="F521" s="23" t="s">
        <v>148</v>
      </c>
      <c r="G521" s="6">
        <f t="shared" si="47"/>
        <v>278048410.72000003</v>
      </c>
      <c r="H521" s="6">
        <f t="shared" si="47"/>
        <v>60587645.689999998</v>
      </c>
      <c r="I521" s="8">
        <f t="shared" si="44"/>
        <v>21.790322603574559</v>
      </c>
    </row>
    <row r="522" spans="1:9" ht="38.450000000000003" customHeight="1" x14ac:dyDescent="0.25">
      <c r="A522" s="21" t="s">
        <v>318</v>
      </c>
      <c r="B522" s="22" t="s">
        <v>311</v>
      </c>
      <c r="C522" s="22" t="s">
        <v>43</v>
      </c>
      <c r="D522" s="22" t="s">
        <v>13</v>
      </c>
      <c r="E522" s="22" t="s">
        <v>353</v>
      </c>
      <c r="F522" s="23" t="s">
        <v>319</v>
      </c>
      <c r="G522" s="6">
        <v>278048410.72000003</v>
      </c>
      <c r="H522" s="6">
        <v>60587645.689999998</v>
      </c>
      <c r="I522" s="8">
        <f t="shared" si="44"/>
        <v>21.790322603574559</v>
      </c>
    </row>
    <row r="523" spans="1:9" ht="153.94999999999999" customHeight="1" x14ac:dyDescent="0.25">
      <c r="A523" s="21" t="s">
        <v>608</v>
      </c>
      <c r="B523" s="22" t="s">
        <v>311</v>
      </c>
      <c r="C523" s="22" t="s">
        <v>43</v>
      </c>
      <c r="D523" s="22" t="s">
        <v>13</v>
      </c>
      <c r="E523" s="22" t="s">
        <v>354</v>
      </c>
      <c r="F523" s="23"/>
      <c r="G523" s="6">
        <f>G524+G527</f>
        <v>12276744.939999999</v>
      </c>
      <c r="H523" s="6">
        <f>H524+H527</f>
        <v>3731038.0599999996</v>
      </c>
      <c r="I523" s="8">
        <f t="shared" si="44"/>
        <v>30.391101861565595</v>
      </c>
    </row>
    <row r="524" spans="1:9" ht="134.85" customHeight="1" x14ac:dyDescent="0.25">
      <c r="A524" s="21" t="s">
        <v>355</v>
      </c>
      <c r="B524" s="22" t="s">
        <v>311</v>
      </c>
      <c r="C524" s="22" t="s">
        <v>43</v>
      </c>
      <c r="D524" s="22" t="s">
        <v>13</v>
      </c>
      <c r="E524" s="22" t="s">
        <v>356</v>
      </c>
      <c r="F524" s="23"/>
      <c r="G524" s="6">
        <f>G525</f>
        <v>7347558.1399999997</v>
      </c>
      <c r="H524" s="6">
        <f>H525</f>
        <v>2204267.4</v>
      </c>
      <c r="I524" s="8">
        <f t="shared" si="44"/>
        <v>29.999999428381525</v>
      </c>
    </row>
    <row r="525" spans="1:9" ht="57.75" customHeight="1" x14ac:dyDescent="0.25">
      <c r="A525" s="21" t="s">
        <v>147</v>
      </c>
      <c r="B525" s="22" t="s">
        <v>311</v>
      </c>
      <c r="C525" s="22" t="s">
        <v>43</v>
      </c>
      <c r="D525" s="22" t="s">
        <v>13</v>
      </c>
      <c r="E525" s="22" t="s">
        <v>356</v>
      </c>
      <c r="F525" s="23" t="s">
        <v>148</v>
      </c>
      <c r="G525" s="6">
        <f>G526</f>
        <v>7347558.1399999997</v>
      </c>
      <c r="H525" s="6">
        <f>H526</f>
        <v>2204267.4</v>
      </c>
      <c r="I525" s="8">
        <f t="shared" si="44"/>
        <v>29.999999428381525</v>
      </c>
    </row>
    <row r="526" spans="1:9" ht="38.450000000000003" customHeight="1" x14ac:dyDescent="0.25">
      <c r="A526" s="21" t="s">
        <v>318</v>
      </c>
      <c r="B526" s="22" t="s">
        <v>311</v>
      </c>
      <c r="C526" s="22" t="s">
        <v>43</v>
      </c>
      <c r="D526" s="22" t="s">
        <v>13</v>
      </c>
      <c r="E526" s="22" t="s">
        <v>356</v>
      </c>
      <c r="F526" s="23" t="s">
        <v>319</v>
      </c>
      <c r="G526" s="6">
        <v>7347558.1399999997</v>
      </c>
      <c r="H526" s="6">
        <v>2204267.4</v>
      </c>
      <c r="I526" s="8">
        <f t="shared" si="44"/>
        <v>29.999999428381525</v>
      </c>
    </row>
    <row r="527" spans="1:9" ht="57.75" customHeight="1" x14ac:dyDescent="0.25">
      <c r="A527" s="21" t="s">
        <v>329</v>
      </c>
      <c r="B527" s="22" t="s">
        <v>311</v>
      </c>
      <c r="C527" s="22" t="s">
        <v>43</v>
      </c>
      <c r="D527" s="22" t="s">
        <v>13</v>
      </c>
      <c r="E527" s="22" t="s">
        <v>357</v>
      </c>
      <c r="F527" s="23"/>
      <c r="G527" s="6">
        <f>G528</f>
        <v>4929186.8</v>
      </c>
      <c r="H527" s="6">
        <f>H528</f>
        <v>1526770.66</v>
      </c>
      <c r="I527" s="8">
        <f t="shared" si="44"/>
        <v>30.974088058500847</v>
      </c>
    </row>
    <row r="528" spans="1:9" ht="57.75" customHeight="1" x14ac:dyDescent="0.25">
      <c r="A528" s="21" t="s">
        <v>147</v>
      </c>
      <c r="B528" s="22" t="s">
        <v>311</v>
      </c>
      <c r="C528" s="22" t="s">
        <v>43</v>
      </c>
      <c r="D528" s="22" t="s">
        <v>13</v>
      </c>
      <c r="E528" s="22" t="s">
        <v>357</v>
      </c>
      <c r="F528" s="23" t="s">
        <v>148</v>
      </c>
      <c r="G528" s="6">
        <f>G529</f>
        <v>4929186.8</v>
      </c>
      <c r="H528" s="6">
        <f>H529</f>
        <v>1526770.66</v>
      </c>
      <c r="I528" s="8">
        <f t="shared" si="44"/>
        <v>30.974088058500847</v>
      </c>
    </row>
    <row r="529" spans="1:9" ht="38.450000000000003" customHeight="1" x14ac:dyDescent="0.25">
      <c r="A529" s="21" t="s">
        <v>318</v>
      </c>
      <c r="B529" s="22" t="s">
        <v>311</v>
      </c>
      <c r="C529" s="22" t="s">
        <v>43</v>
      </c>
      <c r="D529" s="22" t="s">
        <v>13</v>
      </c>
      <c r="E529" s="22" t="s">
        <v>357</v>
      </c>
      <c r="F529" s="23" t="s">
        <v>319</v>
      </c>
      <c r="G529" s="6">
        <v>4929186.8</v>
      </c>
      <c r="H529" s="6">
        <v>1526770.66</v>
      </c>
      <c r="I529" s="8">
        <f t="shared" si="44"/>
        <v>30.974088058500847</v>
      </c>
    </row>
    <row r="530" spans="1:9" ht="38.450000000000003" customHeight="1" x14ac:dyDescent="0.25">
      <c r="A530" s="21" t="s">
        <v>659</v>
      </c>
      <c r="B530" s="22" t="s">
        <v>311</v>
      </c>
      <c r="C530" s="22" t="s">
        <v>43</v>
      </c>
      <c r="D530" s="22" t="s">
        <v>13</v>
      </c>
      <c r="E530" s="22" t="s">
        <v>358</v>
      </c>
      <c r="F530" s="23"/>
      <c r="G530" s="6">
        <f t="shared" ref="G530:H532" si="48">G531</f>
        <v>535721.80000000005</v>
      </c>
      <c r="H530" s="6">
        <f t="shared" si="48"/>
        <v>0</v>
      </c>
      <c r="I530" s="8">
        <f t="shared" si="44"/>
        <v>0</v>
      </c>
    </row>
    <row r="531" spans="1:9" ht="57.75" customHeight="1" x14ac:dyDescent="0.25">
      <c r="A531" s="21" t="s">
        <v>359</v>
      </c>
      <c r="B531" s="22" t="s">
        <v>311</v>
      </c>
      <c r="C531" s="22" t="s">
        <v>43</v>
      </c>
      <c r="D531" s="22" t="s">
        <v>13</v>
      </c>
      <c r="E531" s="22" t="s">
        <v>360</v>
      </c>
      <c r="F531" s="23"/>
      <c r="G531" s="6">
        <f t="shared" si="48"/>
        <v>535721.80000000005</v>
      </c>
      <c r="H531" s="6">
        <f t="shared" si="48"/>
        <v>0</v>
      </c>
      <c r="I531" s="8">
        <f t="shared" si="44"/>
        <v>0</v>
      </c>
    </row>
    <row r="532" spans="1:9" ht="57.75" customHeight="1" x14ac:dyDescent="0.25">
      <c r="A532" s="21" t="s">
        <v>147</v>
      </c>
      <c r="B532" s="22" t="s">
        <v>311</v>
      </c>
      <c r="C532" s="22" t="s">
        <v>43</v>
      </c>
      <c r="D532" s="22" t="s">
        <v>13</v>
      </c>
      <c r="E532" s="22" t="s">
        <v>360</v>
      </c>
      <c r="F532" s="23" t="s">
        <v>148</v>
      </c>
      <c r="G532" s="6">
        <f t="shared" si="48"/>
        <v>535721.80000000005</v>
      </c>
      <c r="H532" s="6">
        <f t="shared" si="48"/>
        <v>0</v>
      </c>
      <c r="I532" s="8">
        <f t="shared" si="44"/>
        <v>0</v>
      </c>
    </row>
    <row r="533" spans="1:9" ht="38.450000000000003" customHeight="1" x14ac:dyDescent="0.25">
      <c r="A533" s="21" t="s">
        <v>318</v>
      </c>
      <c r="B533" s="22" t="s">
        <v>311</v>
      </c>
      <c r="C533" s="22" t="s">
        <v>43</v>
      </c>
      <c r="D533" s="22" t="s">
        <v>13</v>
      </c>
      <c r="E533" s="22" t="s">
        <v>360</v>
      </c>
      <c r="F533" s="23" t="s">
        <v>319</v>
      </c>
      <c r="G533" s="6">
        <v>535721.80000000005</v>
      </c>
      <c r="H533" s="6">
        <v>0</v>
      </c>
      <c r="I533" s="8">
        <f t="shared" si="44"/>
        <v>0</v>
      </c>
    </row>
    <row r="534" spans="1:9" ht="38.450000000000003" customHeight="1" x14ac:dyDescent="0.25">
      <c r="A534" s="21" t="s">
        <v>660</v>
      </c>
      <c r="B534" s="22" t="s">
        <v>311</v>
      </c>
      <c r="C534" s="22" t="s">
        <v>43</v>
      </c>
      <c r="D534" s="22" t="s">
        <v>13</v>
      </c>
      <c r="E534" s="22" t="s">
        <v>361</v>
      </c>
      <c r="F534" s="23"/>
      <c r="G534" s="6">
        <f>G535+G538+G541</f>
        <v>21433896</v>
      </c>
      <c r="H534" s="6">
        <f>H535+H538+H541</f>
        <v>2556313.5</v>
      </c>
      <c r="I534" s="8">
        <f t="shared" si="44"/>
        <v>11.926499503403393</v>
      </c>
    </row>
    <row r="535" spans="1:9" ht="250.35" customHeight="1" x14ac:dyDescent="0.25">
      <c r="A535" s="21" t="s">
        <v>661</v>
      </c>
      <c r="B535" s="22" t="s">
        <v>311</v>
      </c>
      <c r="C535" s="22" t="s">
        <v>43</v>
      </c>
      <c r="D535" s="22" t="s">
        <v>13</v>
      </c>
      <c r="E535" s="22" t="s">
        <v>362</v>
      </c>
      <c r="F535" s="23"/>
      <c r="G535" s="6">
        <f>G536</f>
        <v>585900</v>
      </c>
      <c r="H535" s="6">
        <f>H536</f>
        <v>59515.53</v>
      </c>
      <c r="I535" s="8">
        <f t="shared" si="44"/>
        <v>10.157967229902713</v>
      </c>
    </row>
    <row r="536" spans="1:9" ht="57.75" customHeight="1" x14ac:dyDescent="0.25">
      <c r="A536" s="21" t="s">
        <v>147</v>
      </c>
      <c r="B536" s="22" t="s">
        <v>311</v>
      </c>
      <c r="C536" s="22" t="s">
        <v>43</v>
      </c>
      <c r="D536" s="22" t="s">
        <v>13</v>
      </c>
      <c r="E536" s="22" t="s">
        <v>362</v>
      </c>
      <c r="F536" s="23" t="s">
        <v>148</v>
      </c>
      <c r="G536" s="6">
        <f>G537</f>
        <v>585900</v>
      </c>
      <c r="H536" s="6">
        <f>H537</f>
        <v>59515.53</v>
      </c>
      <c r="I536" s="8">
        <f t="shared" si="44"/>
        <v>10.157967229902713</v>
      </c>
    </row>
    <row r="537" spans="1:9" ht="38.450000000000003" customHeight="1" x14ac:dyDescent="0.25">
      <c r="A537" s="21" t="s">
        <v>318</v>
      </c>
      <c r="B537" s="22" t="s">
        <v>311</v>
      </c>
      <c r="C537" s="22" t="s">
        <v>43</v>
      </c>
      <c r="D537" s="22" t="s">
        <v>13</v>
      </c>
      <c r="E537" s="22" t="s">
        <v>362</v>
      </c>
      <c r="F537" s="23" t="s">
        <v>319</v>
      </c>
      <c r="G537" s="6">
        <v>585900</v>
      </c>
      <c r="H537" s="6">
        <v>59515.53</v>
      </c>
      <c r="I537" s="8">
        <f t="shared" si="44"/>
        <v>10.157967229902713</v>
      </c>
    </row>
    <row r="538" spans="1:9" ht="115.5" customHeight="1" x14ac:dyDescent="0.25">
      <c r="A538" s="21" t="s">
        <v>363</v>
      </c>
      <c r="B538" s="22" t="s">
        <v>311</v>
      </c>
      <c r="C538" s="22" t="s">
        <v>43</v>
      </c>
      <c r="D538" s="22" t="s">
        <v>13</v>
      </c>
      <c r="E538" s="22" t="s">
        <v>364</v>
      </c>
      <c r="F538" s="23"/>
      <c r="G538" s="6">
        <f>G539</f>
        <v>2339796</v>
      </c>
      <c r="H538" s="6">
        <f>H539</f>
        <v>275207.90999999997</v>
      </c>
      <c r="I538" s="8">
        <f t="shared" si="44"/>
        <v>11.762047204115229</v>
      </c>
    </row>
    <row r="539" spans="1:9" ht="57.75" customHeight="1" x14ac:dyDescent="0.25">
      <c r="A539" s="21" t="s">
        <v>147</v>
      </c>
      <c r="B539" s="22" t="s">
        <v>311</v>
      </c>
      <c r="C539" s="22" t="s">
        <v>43</v>
      </c>
      <c r="D539" s="22" t="s">
        <v>13</v>
      </c>
      <c r="E539" s="22" t="s">
        <v>364</v>
      </c>
      <c r="F539" s="23" t="s">
        <v>148</v>
      </c>
      <c r="G539" s="6">
        <f>G540</f>
        <v>2339796</v>
      </c>
      <c r="H539" s="6">
        <f>H540</f>
        <v>275207.90999999997</v>
      </c>
      <c r="I539" s="8">
        <f t="shared" si="44"/>
        <v>11.762047204115229</v>
      </c>
    </row>
    <row r="540" spans="1:9" ht="38.450000000000003" customHeight="1" x14ac:dyDescent="0.25">
      <c r="A540" s="21" t="s">
        <v>318</v>
      </c>
      <c r="B540" s="22" t="s">
        <v>311</v>
      </c>
      <c r="C540" s="22" t="s">
        <v>43</v>
      </c>
      <c r="D540" s="22" t="s">
        <v>13</v>
      </c>
      <c r="E540" s="22" t="s">
        <v>364</v>
      </c>
      <c r="F540" s="23" t="s">
        <v>319</v>
      </c>
      <c r="G540" s="6">
        <v>2339796</v>
      </c>
      <c r="H540" s="6">
        <v>275207.90999999997</v>
      </c>
      <c r="I540" s="8">
        <f t="shared" si="44"/>
        <v>11.762047204115229</v>
      </c>
    </row>
    <row r="541" spans="1:9" ht="231" customHeight="1" x14ac:dyDescent="0.25">
      <c r="A541" s="21" t="s">
        <v>365</v>
      </c>
      <c r="B541" s="22" t="s">
        <v>311</v>
      </c>
      <c r="C541" s="22" t="s">
        <v>43</v>
      </c>
      <c r="D541" s="22" t="s">
        <v>13</v>
      </c>
      <c r="E541" s="22" t="s">
        <v>366</v>
      </c>
      <c r="F541" s="23"/>
      <c r="G541" s="6">
        <f>G542</f>
        <v>18508200</v>
      </c>
      <c r="H541" s="6">
        <f>H542</f>
        <v>2221590.06</v>
      </c>
      <c r="I541" s="8">
        <f t="shared" si="44"/>
        <v>12.003274548578469</v>
      </c>
    </row>
    <row r="542" spans="1:9" ht="57.75" customHeight="1" x14ac:dyDescent="0.25">
      <c r="A542" s="21" t="s">
        <v>147</v>
      </c>
      <c r="B542" s="22" t="s">
        <v>311</v>
      </c>
      <c r="C542" s="22" t="s">
        <v>43</v>
      </c>
      <c r="D542" s="22" t="s">
        <v>13</v>
      </c>
      <c r="E542" s="22" t="s">
        <v>366</v>
      </c>
      <c r="F542" s="23" t="s">
        <v>148</v>
      </c>
      <c r="G542" s="6">
        <f>G543</f>
        <v>18508200</v>
      </c>
      <c r="H542" s="6">
        <f>H543</f>
        <v>2221590.06</v>
      </c>
      <c r="I542" s="8">
        <f t="shared" si="44"/>
        <v>12.003274548578469</v>
      </c>
    </row>
    <row r="543" spans="1:9" ht="38.450000000000003" customHeight="1" x14ac:dyDescent="0.25">
      <c r="A543" s="21" t="s">
        <v>318</v>
      </c>
      <c r="B543" s="22" t="s">
        <v>311</v>
      </c>
      <c r="C543" s="22" t="s">
        <v>43</v>
      </c>
      <c r="D543" s="22" t="s">
        <v>13</v>
      </c>
      <c r="E543" s="22" t="s">
        <v>366</v>
      </c>
      <c r="F543" s="23" t="s">
        <v>319</v>
      </c>
      <c r="G543" s="6">
        <v>18508200</v>
      </c>
      <c r="H543" s="6">
        <v>2221590.06</v>
      </c>
      <c r="I543" s="8">
        <f t="shared" si="44"/>
        <v>12.003274548578469</v>
      </c>
    </row>
    <row r="544" spans="1:9" ht="96.2" customHeight="1" x14ac:dyDescent="0.25">
      <c r="A544" s="21" t="s">
        <v>651</v>
      </c>
      <c r="B544" s="22" t="s">
        <v>311</v>
      </c>
      <c r="C544" s="22" t="s">
        <v>43</v>
      </c>
      <c r="D544" s="22" t="s">
        <v>13</v>
      </c>
      <c r="E544" s="22" t="s">
        <v>333</v>
      </c>
      <c r="F544" s="23"/>
      <c r="G544" s="6">
        <f>G545</f>
        <v>2492321</v>
      </c>
      <c r="H544" s="6">
        <f>H545</f>
        <v>550591.72</v>
      </c>
      <c r="I544" s="8">
        <f t="shared" si="44"/>
        <v>22.091525128584959</v>
      </c>
    </row>
    <row r="545" spans="1:9" ht="57.75" customHeight="1" x14ac:dyDescent="0.25">
      <c r="A545" s="21" t="s">
        <v>652</v>
      </c>
      <c r="B545" s="22" t="s">
        <v>311</v>
      </c>
      <c r="C545" s="22" t="s">
        <v>43</v>
      </c>
      <c r="D545" s="22" t="s">
        <v>13</v>
      </c>
      <c r="E545" s="22" t="s">
        <v>334</v>
      </c>
      <c r="F545" s="23"/>
      <c r="G545" s="6">
        <f>G546+G549+G552</f>
        <v>2492321</v>
      </c>
      <c r="H545" s="6">
        <f>H546+H549+H552</f>
        <v>550591.72</v>
      </c>
      <c r="I545" s="8">
        <f t="shared" si="44"/>
        <v>22.091525128584959</v>
      </c>
    </row>
    <row r="546" spans="1:9" ht="115.5" customHeight="1" x14ac:dyDescent="0.25">
      <c r="A546" s="21" t="s">
        <v>335</v>
      </c>
      <c r="B546" s="22" t="s">
        <v>311</v>
      </c>
      <c r="C546" s="22" t="s">
        <v>43</v>
      </c>
      <c r="D546" s="22" t="s">
        <v>13</v>
      </c>
      <c r="E546" s="22" t="s">
        <v>336</v>
      </c>
      <c r="F546" s="23"/>
      <c r="G546" s="6">
        <f>G547</f>
        <v>2018100</v>
      </c>
      <c r="H546" s="6">
        <f>H547</f>
        <v>435391.72</v>
      </c>
      <c r="I546" s="8">
        <f t="shared" si="44"/>
        <v>21.574338238937614</v>
      </c>
    </row>
    <row r="547" spans="1:9" ht="57.75" customHeight="1" x14ac:dyDescent="0.25">
      <c r="A547" s="21" t="s">
        <v>147</v>
      </c>
      <c r="B547" s="22" t="s">
        <v>311</v>
      </c>
      <c r="C547" s="22" t="s">
        <v>43</v>
      </c>
      <c r="D547" s="22" t="s">
        <v>13</v>
      </c>
      <c r="E547" s="22" t="s">
        <v>336</v>
      </c>
      <c r="F547" s="23" t="s">
        <v>148</v>
      </c>
      <c r="G547" s="6">
        <f>G548</f>
        <v>2018100</v>
      </c>
      <c r="H547" s="6">
        <f>H548</f>
        <v>435391.72</v>
      </c>
      <c r="I547" s="8">
        <f t="shared" si="44"/>
        <v>21.574338238937614</v>
      </c>
    </row>
    <row r="548" spans="1:9" ht="38.450000000000003" customHeight="1" x14ac:dyDescent="0.25">
      <c r="A548" s="21" t="s">
        <v>318</v>
      </c>
      <c r="B548" s="22" t="s">
        <v>311</v>
      </c>
      <c r="C548" s="22" t="s">
        <v>43</v>
      </c>
      <c r="D548" s="22" t="s">
        <v>13</v>
      </c>
      <c r="E548" s="22" t="s">
        <v>336</v>
      </c>
      <c r="F548" s="23" t="s">
        <v>319</v>
      </c>
      <c r="G548" s="6">
        <v>2018100</v>
      </c>
      <c r="H548" s="6">
        <v>435391.72</v>
      </c>
      <c r="I548" s="8">
        <f t="shared" si="44"/>
        <v>21.574338238937614</v>
      </c>
    </row>
    <row r="549" spans="1:9" ht="57.75" customHeight="1" x14ac:dyDescent="0.25">
      <c r="A549" s="21" t="s">
        <v>337</v>
      </c>
      <c r="B549" s="22" t="s">
        <v>311</v>
      </c>
      <c r="C549" s="22" t="s">
        <v>43</v>
      </c>
      <c r="D549" s="22" t="s">
        <v>13</v>
      </c>
      <c r="E549" s="22" t="s">
        <v>338</v>
      </c>
      <c r="F549" s="23"/>
      <c r="G549" s="6">
        <f>G550</f>
        <v>385921</v>
      </c>
      <c r="H549" s="6">
        <f>H550</f>
        <v>115200</v>
      </c>
      <c r="I549" s="8">
        <f t="shared" si="44"/>
        <v>29.850668919286587</v>
      </c>
    </row>
    <row r="550" spans="1:9" ht="57.75" customHeight="1" x14ac:dyDescent="0.25">
      <c r="A550" s="21" t="s">
        <v>147</v>
      </c>
      <c r="B550" s="22" t="s">
        <v>311</v>
      </c>
      <c r="C550" s="22" t="s">
        <v>43</v>
      </c>
      <c r="D550" s="22" t="s">
        <v>13</v>
      </c>
      <c r="E550" s="22" t="s">
        <v>338</v>
      </c>
      <c r="F550" s="23" t="s">
        <v>148</v>
      </c>
      <c r="G550" s="6">
        <f>G551</f>
        <v>385921</v>
      </c>
      <c r="H550" s="6">
        <f>H551</f>
        <v>115200</v>
      </c>
      <c r="I550" s="8">
        <f t="shared" si="44"/>
        <v>29.850668919286587</v>
      </c>
    </row>
    <row r="551" spans="1:9" ht="38.450000000000003" customHeight="1" x14ac:dyDescent="0.25">
      <c r="A551" s="21" t="s">
        <v>318</v>
      </c>
      <c r="B551" s="22" t="s">
        <v>311</v>
      </c>
      <c r="C551" s="22" t="s">
        <v>43</v>
      </c>
      <c r="D551" s="22" t="s">
        <v>13</v>
      </c>
      <c r="E551" s="22" t="s">
        <v>338</v>
      </c>
      <c r="F551" s="23" t="s">
        <v>319</v>
      </c>
      <c r="G551" s="6">
        <v>385921</v>
      </c>
      <c r="H551" s="6">
        <v>115200</v>
      </c>
      <c r="I551" s="8">
        <f t="shared" si="44"/>
        <v>29.850668919286587</v>
      </c>
    </row>
    <row r="552" spans="1:9" ht="38.450000000000003" customHeight="1" x14ac:dyDescent="0.25">
      <c r="A552" s="21" t="s">
        <v>339</v>
      </c>
      <c r="B552" s="22" t="s">
        <v>311</v>
      </c>
      <c r="C552" s="22" t="s">
        <v>43</v>
      </c>
      <c r="D552" s="22" t="s">
        <v>13</v>
      </c>
      <c r="E552" s="22" t="s">
        <v>340</v>
      </c>
      <c r="F552" s="23"/>
      <c r="G552" s="6">
        <f>G553</f>
        <v>88300</v>
      </c>
      <c r="H552" s="6">
        <f>H553</f>
        <v>0</v>
      </c>
      <c r="I552" s="8">
        <f t="shared" si="44"/>
        <v>0</v>
      </c>
    </row>
    <row r="553" spans="1:9" ht="57.75" customHeight="1" x14ac:dyDescent="0.25">
      <c r="A553" s="21" t="s">
        <v>147</v>
      </c>
      <c r="B553" s="22" t="s">
        <v>311</v>
      </c>
      <c r="C553" s="22" t="s">
        <v>43</v>
      </c>
      <c r="D553" s="22" t="s">
        <v>13</v>
      </c>
      <c r="E553" s="22" t="s">
        <v>340</v>
      </c>
      <c r="F553" s="23" t="s">
        <v>148</v>
      </c>
      <c r="G553" s="6">
        <f>G554</f>
        <v>88300</v>
      </c>
      <c r="H553" s="6">
        <f>H554</f>
        <v>0</v>
      </c>
      <c r="I553" s="8">
        <f t="shared" si="44"/>
        <v>0</v>
      </c>
    </row>
    <row r="554" spans="1:9" ht="38.450000000000003" customHeight="1" x14ac:dyDescent="0.25">
      <c r="A554" s="21" t="s">
        <v>318</v>
      </c>
      <c r="B554" s="22" t="s">
        <v>311</v>
      </c>
      <c r="C554" s="22" t="s">
        <v>43</v>
      </c>
      <c r="D554" s="22" t="s">
        <v>13</v>
      </c>
      <c r="E554" s="22" t="s">
        <v>340</v>
      </c>
      <c r="F554" s="23" t="s">
        <v>319</v>
      </c>
      <c r="G554" s="6">
        <v>88300</v>
      </c>
      <c r="H554" s="6">
        <v>0</v>
      </c>
      <c r="I554" s="8">
        <f t="shared" si="44"/>
        <v>0</v>
      </c>
    </row>
    <row r="555" spans="1:9" ht="77.099999999999994" customHeight="1" x14ac:dyDescent="0.25">
      <c r="A555" s="21" t="s">
        <v>662</v>
      </c>
      <c r="B555" s="22" t="s">
        <v>311</v>
      </c>
      <c r="C555" s="22" t="s">
        <v>43</v>
      </c>
      <c r="D555" s="22" t="s">
        <v>13</v>
      </c>
      <c r="E555" s="22" t="s">
        <v>367</v>
      </c>
      <c r="F555" s="23"/>
      <c r="G555" s="6">
        <f t="shared" ref="G555:H558" si="49">G556</f>
        <v>1423800</v>
      </c>
      <c r="H555" s="6">
        <f t="shared" si="49"/>
        <v>65450.81</v>
      </c>
      <c r="I555" s="8">
        <f t="shared" si="44"/>
        <v>4.5969103806714422</v>
      </c>
    </row>
    <row r="556" spans="1:9" ht="57.75" customHeight="1" x14ac:dyDescent="0.25">
      <c r="A556" s="21" t="s">
        <v>663</v>
      </c>
      <c r="B556" s="22" t="s">
        <v>311</v>
      </c>
      <c r="C556" s="22" t="s">
        <v>43</v>
      </c>
      <c r="D556" s="22" t="s">
        <v>13</v>
      </c>
      <c r="E556" s="22" t="s">
        <v>368</v>
      </c>
      <c r="F556" s="23"/>
      <c r="G556" s="6">
        <f t="shared" si="49"/>
        <v>1423800</v>
      </c>
      <c r="H556" s="6">
        <f t="shared" si="49"/>
        <v>65450.81</v>
      </c>
      <c r="I556" s="8">
        <f t="shared" si="44"/>
        <v>4.5969103806714422</v>
      </c>
    </row>
    <row r="557" spans="1:9" ht="77.099999999999994" customHeight="1" x14ac:dyDescent="0.25">
      <c r="A557" s="21" t="s">
        <v>664</v>
      </c>
      <c r="B557" s="22" t="s">
        <v>311</v>
      </c>
      <c r="C557" s="22" t="s">
        <v>43</v>
      </c>
      <c r="D557" s="22" t="s">
        <v>13</v>
      </c>
      <c r="E557" s="22" t="s">
        <v>369</v>
      </c>
      <c r="F557" s="23"/>
      <c r="G557" s="6">
        <f t="shared" si="49"/>
        <v>1423800</v>
      </c>
      <c r="H557" s="6">
        <f t="shared" si="49"/>
        <v>65450.81</v>
      </c>
      <c r="I557" s="8">
        <f t="shared" si="44"/>
        <v>4.5969103806714422</v>
      </c>
    </row>
    <row r="558" spans="1:9" ht="57.75" customHeight="1" x14ac:dyDescent="0.25">
      <c r="A558" s="21" t="s">
        <v>147</v>
      </c>
      <c r="B558" s="22" t="s">
        <v>311</v>
      </c>
      <c r="C558" s="22" t="s">
        <v>43</v>
      </c>
      <c r="D558" s="22" t="s">
        <v>13</v>
      </c>
      <c r="E558" s="22" t="s">
        <v>369</v>
      </c>
      <c r="F558" s="23" t="s">
        <v>148</v>
      </c>
      <c r="G558" s="6">
        <f t="shared" si="49"/>
        <v>1423800</v>
      </c>
      <c r="H558" s="6">
        <f t="shared" si="49"/>
        <v>65450.81</v>
      </c>
      <c r="I558" s="8">
        <f t="shared" si="44"/>
        <v>4.5969103806714422</v>
      </c>
    </row>
    <row r="559" spans="1:9" ht="38.450000000000003" customHeight="1" x14ac:dyDescent="0.25">
      <c r="A559" s="21" t="s">
        <v>318</v>
      </c>
      <c r="B559" s="22" t="s">
        <v>311</v>
      </c>
      <c r="C559" s="22" t="s">
        <v>43</v>
      </c>
      <c r="D559" s="22" t="s">
        <v>13</v>
      </c>
      <c r="E559" s="22" t="s">
        <v>369</v>
      </c>
      <c r="F559" s="23" t="s">
        <v>319</v>
      </c>
      <c r="G559" s="6">
        <v>1423800</v>
      </c>
      <c r="H559" s="6">
        <v>65450.81</v>
      </c>
      <c r="I559" s="8">
        <f t="shared" si="44"/>
        <v>4.5969103806714422</v>
      </c>
    </row>
    <row r="560" spans="1:9" ht="96.2" customHeight="1" x14ac:dyDescent="0.25">
      <c r="A560" s="21" t="s">
        <v>665</v>
      </c>
      <c r="B560" s="22" t="s">
        <v>311</v>
      </c>
      <c r="C560" s="22" t="s">
        <v>43</v>
      </c>
      <c r="D560" s="22" t="s">
        <v>13</v>
      </c>
      <c r="E560" s="22" t="s">
        <v>370</v>
      </c>
      <c r="F560" s="23"/>
      <c r="G560" s="6">
        <f t="shared" ref="G560:H563" si="50">G561</f>
        <v>34000</v>
      </c>
      <c r="H560" s="6">
        <f t="shared" si="50"/>
        <v>0</v>
      </c>
      <c r="I560" s="8">
        <f t="shared" si="44"/>
        <v>0</v>
      </c>
    </row>
    <row r="561" spans="1:9" ht="173.25" customHeight="1" x14ac:dyDescent="0.25">
      <c r="A561" s="21" t="s">
        <v>666</v>
      </c>
      <c r="B561" s="22" t="s">
        <v>311</v>
      </c>
      <c r="C561" s="22" t="s">
        <v>43</v>
      </c>
      <c r="D561" s="22" t="s">
        <v>13</v>
      </c>
      <c r="E561" s="22" t="s">
        <v>371</v>
      </c>
      <c r="F561" s="23"/>
      <c r="G561" s="6">
        <f t="shared" si="50"/>
        <v>34000</v>
      </c>
      <c r="H561" s="6">
        <f t="shared" si="50"/>
        <v>0</v>
      </c>
      <c r="I561" s="8">
        <f t="shared" si="44"/>
        <v>0</v>
      </c>
    </row>
    <row r="562" spans="1:9" ht="77.099999999999994" customHeight="1" x14ac:dyDescent="0.25">
      <c r="A562" s="21" t="s">
        <v>372</v>
      </c>
      <c r="B562" s="22" t="s">
        <v>311</v>
      </c>
      <c r="C562" s="22" t="s">
        <v>43</v>
      </c>
      <c r="D562" s="22" t="s">
        <v>13</v>
      </c>
      <c r="E562" s="22" t="s">
        <v>373</v>
      </c>
      <c r="F562" s="23"/>
      <c r="G562" s="6">
        <f t="shared" si="50"/>
        <v>34000</v>
      </c>
      <c r="H562" s="6">
        <f t="shared" si="50"/>
        <v>0</v>
      </c>
      <c r="I562" s="8">
        <f t="shared" si="44"/>
        <v>0</v>
      </c>
    </row>
    <row r="563" spans="1:9" ht="57.75" customHeight="1" x14ac:dyDescent="0.25">
      <c r="A563" s="21" t="s">
        <v>147</v>
      </c>
      <c r="B563" s="22" t="s">
        <v>311</v>
      </c>
      <c r="C563" s="22" t="s">
        <v>43</v>
      </c>
      <c r="D563" s="22" t="s">
        <v>13</v>
      </c>
      <c r="E563" s="22" t="s">
        <v>373</v>
      </c>
      <c r="F563" s="23" t="s">
        <v>148</v>
      </c>
      <c r="G563" s="6">
        <f t="shared" si="50"/>
        <v>34000</v>
      </c>
      <c r="H563" s="6">
        <f t="shared" si="50"/>
        <v>0</v>
      </c>
      <c r="I563" s="8">
        <f t="shared" ref="I563:I636" si="51">H563/G563*100</f>
        <v>0</v>
      </c>
    </row>
    <row r="564" spans="1:9" ht="38.450000000000003" customHeight="1" x14ac:dyDescent="0.25">
      <c r="A564" s="21" t="s">
        <v>318</v>
      </c>
      <c r="B564" s="22" t="s">
        <v>311</v>
      </c>
      <c r="C564" s="22" t="s">
        <v>43</v>
      </c>
      <c r="D564" s="22" t="s">
        <v>13</v>
      </c>
      <c r="E564" s="22" t="s">
        <v>373</v>
      </c>
      <c r="F564" s="23" t="s">
        <v>319</v>
      </c>
      <c r="G564" s="6">
        <v>34000</v>
      </c>
      <c r="H564" s="6">
        <v>0</v>
      </c>
      <c r="I564" s="8">
        <f t="shared" si="51"/>
        <v>0</v>
      </c>
    </row>
    <row r="565" spans="1:9" ht="38.450000000000003" customHeight="1" x14ac:dyDescent="0.25">
      <c r="A565" s="21" t="s">
        <v>374</v>
      </c>
      <c r="B565" s="22" t="s">
        <v>311</v>
      </c>
      <c r="C565" s="22" t="s">
        <v>43</v>
      </c>
      <c r="D565" s="22" t="s">
        <v>90</v>
      </c>
      <c r="E565" s="22"/>
      <c r="F565" s="23"/>
      <c r="G565" s="6">
        <f>G566+G594</f>
        <v>40446743.920000002</v>
      </c>
      <c r="H565" s="6">
        <f>H566+H594</f>
        <v>8881234.4299999997</v>
      </c>
      <c r="I565" s="8">
        <f t="shared" si="51"/>
        <v>21.957847701081395</v>
      </c>
    </row>
    <row r="566" spans="1:9" ht="96.2" customHeight="1" x14ac:dyDescent="0.25">
      <c r="A566" s="21" t="s">
        <v>667</v>
      </c>
      <c r="B566" s="22" t="s">
        <v>311</v>
      </c>
      <c r="C566" s="22" t="s">
        <v>43</v>
      </c>
      <c r="D566" s="22" t="s">
        <v>90</v>
      </c>
      <c r="E566" s="22" t="s">
        <v>313</v>
      </c>
      <c r="F566" s="23"/>
      <c r="G566" s="6">
        <f>G567+G583</f>
        <v>40413743.920000002</v>
      </c>
      <c r="H566" s="6">
        <f>H567+H583</f>
        <v>8881234.4299999997</v>
      </c>
      <c r="I566" s="8">
        <f t="shared" si="51"/>
        <v>21.975777467142418</v>
      </c>
    </row>
    <row r="567" spans="1:9" ht="96.2" customHeight="1" x14ac:dyDescent="0.25">
      <c r="A567" s="21" t="s">
        <v>668</v>
      </c>
      <c r="B567" s="22" t="s">
        <v>311</v>
      </c>
      <c r="C567" s="22" t="s">
        <v>43</v>
      </c>
      <c r="D567" s="22" t="s">
        <v>90</v>
      </c>
      <c r="E567" s="22" t="s">
        <v>375</v>
      </c>
      <c r="F567" s="23"/>
      <c r="G567" s="6">
        <f>G568+G572+G579</f>
        <v>39353093.920000002</v>
      </c>
      <c r="H567" s="6">
        <f>H568+H572+H579</f>
        <v>8535441.8499999996</v>
      </c>
      <c r="I567" s="8">
        <f t="shared" si="51"/>
        <v>21.689379410298727</v>
      </c>
    </row>
    <row r="568" spans="1:9" ht="77.099999999999994" customHeight="1" x14ac:dyDescent="0.25">
      <c r="A568" s="21" t="s">
        <v>669</v>
      </c>
      <c r="B568" s="22" t="s">
        <v>311</v>
      </c>
      <c r="C568" s="22" t="s">
        <v>43</v>
      </c>
      <c r="D568" s="22" t="s">
        <v>90</v>
      </c>
      <c r="E568" s="22" t="s">
        <v>376</v>
      </c>
      <c r="F568" s="23"/>
      <c r="G568" s="6">
        <f t="shared" ref="G568:H570" si="52">G569</f>
        <v>60000</v>
      </c>
      <c r="H568" s="6">
        <f t="shared" si="52"/>
        <v>0</v>
      </c>
      <c r="I568" s="8">
        <f t="shared" si="51"/>
        <v>0</v>
      </c>
    </row>
    <row r="569" spans="1:9" ht="57.75" customHeight="1" x14ac:dyDescent="0.25">
      <c r="A569" s="21" t="s">
        <v>316</v>
      </c>
      <c r="B569" s="22" t="s">
        <v>311</v>
      </c>
      <c r="C569" s="22" t="s">
        <v>43</v>
      </c>
      <c r="D569" s="22" t="s">
        <v>90</v>
      </c>
      <c r="E569" s="22" t="s">
        <v>377</v>
      </c>
      <c r="F569" s="23"/>
      <c r="G569" s="6">
        <f t="shared" si="52"/>
        <v>60000</v>
      </c>
      <c r="H569" s="6">
        <f t="shared" si="52"/>
        <v>0</v>
      </c>
      <c r="I569" s="8">
        <f t="shared" si="51"/>
        <v>0</v>
      </c>
    </row>
    <row r="570" spans="1:9" ht="57.75" customHeight="1" x14ac:dyDescent="0.25">
      <c r="A570" s="21" t="s">
        <v>147</v>
      </c>
      <c r="B570" s="22" t="s">
        <v>311</v>
      </c>
      <c r="C570" s="22" t="s">
        <v>43</v>
      </c>
      <c r="D570" s="22" t="s">
        <v>90</v>
      </c>
      <c r="E570" s="22" t="s">
        <v>377</v>
      </c>
      <c r="F570" s="23" t="s">
        <v>148</v>
      </c>
      <c r="G570" s="6">
        <f t="shared" si="52"/>
        <v>60000</v>
      </c>
      <c r="H570" s="6">
        <f t="shared" si="52"/>
        <v>0</v>
      </c>
      <c r="I570" s="8">
        <f t="shared" si="51"/>
        <v>0</v>
      </c>
    </row>
    <row r="571" spans="1:9" ht="38.450000000000003" customHeight="1" x14ac:dyDescent="0.25">
      <c r="A571" s="21" t="s">
        <v>318</v>
      </c>
      <c r="B571" s="22" t="s">
        <v>311</v>
      </c>
      <c r="C571" s="22" t="s">
        <v>43</v>
      </c>
      <c r="D571" s="22" t="s">
        <v>90</v>
      </c>
      <c r="E571" s="22" t="s">
        <v>377</v>
      </c>
      <c r="F571" s="23" t="s">
        <v>319</v>
      </c>
      <c r="G571" s="6">
        <v>60000</v>
      </c>
      <c r="H571" s="6">
        <v>0</v>
      </c>
      <c r="I571" s="8">
        <f t="shared" si="51"/>
        <v>0</v>
      </c>
    </row>
    <row r="572" spans="1:9" ht="57.75" customHeight="1" x14ac:dyDescent="0.25">
      <c r="A572" s="21" t="s">
        <v>650</v>
      </c>
      <c r="B572" s="22" t="s">
        <v>311</v>
      </c>
      <c r="C572" s="22" t="s">
        <v>43</v>
      </c>
      <c r="D572" s="22" t="s">
        <v>90</v>
      </c>
      <c r="E572" s="22" t="s">
        <v>378</v>
      </c>
      <c r="F572" s="23"/>
      <c r="G572" s="6">
        <f>G573+G576</f>
        <v>36645746</v>
      </c>
      <c r="H572" s="6">
        <f>H573</f>
        <v>8174008.3700000001</v>
      </c>
      <c r="I572" s="8">
        <f t="shared" si="51"/>
        <v>22.305476793950383</v>
      </c>
    </row>
    <row r="573" spans="1:9" ht="57.75" customHeight="1" x14ac:dyDescent="0.25">
      <c r="A573" s="21" t="s">
        <v>305</v>
      </c>
      <c r="B573" s="22" t="s">
        <v>311</v>
      </c>
      <c r="C573" s="22" t="s">
        <v>43</v>
      </c>
      <c r="D573" s="22" t="s">
        <v>90</v>
      </c>
      <c r="E573" s="22" t="s">
        <v>379</v>
      </c>
      <c r="F573" s="23"/>
      <c r="G573" s="6">
        <f>G574</f>
        <v>36145746</v>
      </c>
      <c r="H573" s="6">
        <f>H574</f>
        <v>8174008.3700000001</v>
      </c>
      <c r="I573" s="8">
        <f t="shared" si="51"/>
        <v>22.614025921611912</v>
      </c>
    </row>
    <row r="574" spans="1:9" ht="57.75" customHeight="1" x14ac:dyDescent="0.25">
      <c r="A574" s="21" t="s">
        <v>147</v>
      </c>
      <c r="B574" s="22" t="s">
        <v>311</v>
      </c>
      <c r="C574" s="22" t="s">
        <v>43</v>
      </c>
      <c r="D574" s="22" t="s">
        <v>90</v>
      </c>
      <c r="E574" s="22" t="s">
        <v>379</v>
      </c>
      <c r="F574" s="23" t="s">
        <v>148</v>
      </c>
      <c r="G574" s="6">
        <f>G575</f>
        <v>36145746</v>
      </c>
      <c r="H574" s="6">
        <f>H575</f>
        <v>8174008.3700000001</v>
      </c>
      <c r="I574" s="8">
        <f t="shared" si="51"/>
        <v>22.614025921611912</v>
      </c>
    </row>
    <row r="575" spans="1:9" ht="38.450000000000003" customHeight="1" x14ac:dyDescent="0.25">
      <c r="A575" s="21" t="s">
        <v>318</v>
      </c>
      <c r="B575" s="22" t="s">
        <v>311</v>
      </c>
      <c r="C575" s="22" t="s">
        <v>43</v>
      </c>
      <c r="D575" s="22" t="s">
        <v>90</v>
      </c>
      <c r="E575" s="22" t="s">
        <v>379</v>
      </c>
      <c r="F575" s="23" t="s">
        <v>319</v>
      </c>
      <c r="G575" s="6">
        <v>36145746</v>
      </c>
      <c r="H575" s="6">
        <v>8174008.3700000001</v>
      </c>
      <c r="I575" s="8">
        <f t="shared" si="51"/>
        <v>22.614025921611912</v>
      </c>
    </row>
    <row r="576" spans="1:9" ht="192.6" customHeight="1" x14ac:dyDescent="0.25">
      <c r="A576" s="21" t="s">
        <v>33</v>
      </c>
      <c r="B576" s="22" t="s">
        <v>311</v>
      </c>
      <c r="C576" s="22" t="s">
        <v>43</v>
      </c>
      <c r="D576" s="22" t="s">
        <v>90</v>
      </c>
      <c r="E576" s="22" t="s">
        <v>380</v>
      </c>
      <c r="F576" s="23"/>
      <c r="G576" s="6">
        <f>G577</f>
        <v>500000</v>
      </c>
      <c r="H576" s="6">
        <f>H577</f>
        <v>0</v>
      </c>
      <c r="I576" s="7">
        <f t="shared" si="51"/>
        <v>0</v>
      </c>
    </row>
    <row r="577" spans="1:9" ht="57.75" customHeight="1" x14ac:dyDescent="0.25">
      <c r="A577" s="21" t="s">
        <v>147</v>
      </c>
      <c r="B577" s="22" t="s">
        <v>311</v>
      </c>
      <c r="C577" s="22" t="s">
        <v>43</v>
      </c>
      <c r="D577" s="22" t="s">
        <v>90</v>
      </c>
      <c r="E577" s="22" t="s">
        <v>380</v>
      </c>
      <c r="F577" s="23" t="s">
        <v>148</v>
      </c>
      <c r="G577" s="6">
        <f>G578</f>
        <v>500000</v>
      </c>
      <c r="H577" s="6">
        <f>H578</f>
        <v>0</v>
      </c>
      <c r="I577" s="7">
        <f t="shared" si="51"/>
        <v>0</v>
      </c>
    </row>
    <row r="578" spans="1:9" ht="38.450000000000003" customHeight="1" x14ac:dyDescent="0.25">
      <c r="A578" s="21" t="s">
        <v>318</v>
      </c>
      <c r="B578" s="22" t="s">
        <v>311</v>
      </c>
      <c r="C578" s="22" t="s">
        <v>43</v>
      </c>
      <c r="D578" s="22" t="s">
        <v>90</v>
      </c>
      <c r="E578" s="22" t="s">
        <v>380</v>
      </c>
      <c r="F578" s="23" t="s">
        <v>319</v>
      </c>
      <c r="G578" s="6">
        <v>500000</v>
      </c>
      <c r="H578" s="6">
        <v>0</v>
      </c>
      <c r="I578" s="7">
        <f t="shared" si="51"/>
        <v>0</v>
      </c>
    </row>
    <row r="579" spans="1:9" ht="77.099999999999994" customHeight="1" x14ac:dyDescent="0.25">
      <c r="A579" s="21" t="s">
        <v>658</v>
      </c>
      <c r="B579" s="22" t="s">
        <v>311</v>
      </c>
      <c r="C579" s="22" t="s">
        <v>43</v>
      </c>
      <c r="D579" s="22" t="s">
        <v>90</v>
      </c>
      <c r="E579" s="22" t="s">
        <v>381</v>
      </c>
      <c r="F579" s="23"/>
      <c r="G579" s="6">
        <f t="shared" ref="G579:H581" si="53">G580</f>
        <v>2647347.92</v>
      </c>
      <c r="H579" s="6">
        <f t="shared" si="53"/>
        <v>361433.48</v>
      </c>
      <c r="I579" s="8">
        <f t="shared" si="51"/>
        <v>13.65266262395915</v>
      </c>
    </row>
    <row r="580" spans="1:9" ht="115.5" customHeight="1" x14ac:dyDescent="0.25">
      <c r="A580" s="21" t="s">
        <v>382</v>
      </c>
      <c r="B580" s="22" t="s">
        <v>311</v>
      </c>
      <c r="C580" s="22" t="s">
        <v>43</v>
      </c>
      <c r="D580" s="22" t="s">
        <v>90</v>
      </c>
      <c r="E580" s="22" t="s">
        <v>383</v>
      </c>
      <c r="F580" s="23"/>
      <c r="G580" s="6">
        <f t="shared" si="53"/>
        <v>2647347.92</v>
      </c>
      <c r="H580" s="6">
        <f t="shared" si="53"/>
        <v>361433.48</v>
      </c>
      <c r="I580" s="8">
        <f t="shared" si="51"/>
        <v>13.65266262395915</v>
      </c>
    </row>
    <row r="581" spans="1:9" ht="57.75" customHeight="1" x14ac:dyDescent="0.25">
      <c r="A581" s="21" t="s">
        <v>147</v>
      </c>
      <c r="B581" s="22" t="s">
        <v>311</v>
      </c>
      <c r="C581" s="22" t="s">
        <v>43</v>
      </c>
      <c r="D581" s="22" t="s">
        <v>90</v>
      </c>
      <c r="E581" s="22" t="s">
        <v>383</v>
      </c>
      <c r="F581" s="23" t="s">
        <v>148</v>
      </c>
      <c r="G581" s="6">
        <f t="shared" si="53"/>
        <v>2647347.92</v>
      </c>
      <c r="H581" s="6">
        <f t="shared" si="53"/>
        <v>361433.48</v>
      </c>
      <c r="I581" s="8">
        <f t="shared" si="51"/>
        <v>13.65266262395915</v>
      </c>
    </row>
    <row r="582" spans="1:9" ht="38.450000000000003" customHeight="1" x14ac:dyDescent="0.25">
      <c r="A582" s="21" t="s">
        <v>318</v>
      </c>
      <c r="B582" s="22" t="s">
        <v>311</v>
      </c>
      <c r="C582" s="22" t="s">
        <v>43</v>
      </c>
      <c r="D582" s="22" t="s">
        <v>90</v>
      </c>
      <c r="E582" s="22" t="s">
        <v>383</v>
      </c>
      <c r="F582" s="23" t="s">
        <v>319</v>
      </c>
      <c r="G582" s="6">
        <v>2647347.92</v>
      </c>
      <c r="H582" s="6">
        <v>361433.48</v>
      </c>
      <c r="I582" s="8">
        <f t="shared" si="51"/>
        <v>13.65266262395915</v>
      </c>
    </row>
    <row r="583" spans="1:9" ht="96.2" customHeight="1" x14ac:dyDescent="0.25">
      <c r="A583" s="21" t="s">
        <v>651</v>
      </c>
      <c r="B583" s="22" t="s">
        <v>311</v>
      </c>
      <c r="C583" s="22" t="s">
        <v>43</v>
      </c>
      <c r="D583" s="22" t="s">
        <v>90</v>
      </c>
      <c r="E583" s="22" t="s">
        <v>333</v>
      </c>
      <c r="F583" s="23"/>
      <c r="G583" s="6">
        <f>G584</f>
        <v>1060650</v>
      </c>
      <c r="H583" s="6">
        <f>H584</f>
        <v>345792.58</v>
      </c>
      <c r="I583" s="8">
        <f t="shared" si="51"/>
        <v>32.601949747796169</v>
      </c>
    </row>
    <row r="584" spans="1:9" ht="57.75" customHeight="1" x14ac:dyDescent="0.25">
      <c r="A584" s="21" t="s">
        <v>652</v>
      </c>
      <c r="B584" s="22" t="s">
        <v>311</v>
      </c>
      <c r="C584" s="22" t="s">
        <v>43</v>
      </c>
      <c r="D584" s="22" t="s">
        <v>90</v>
      </c>
      <c r="E584" s="22" t="s">
        <v>334</v>
      </c>
      <c r="F584" s="23"/>
      <c r="G584" s="6">
        <f>G585+G588+G591</f>
        <v>1060650</v>
      </c>
      <c r="H584" s="6">
        <f>H585+H588+H591</f>
        <v>345792.58</v>
      </c>
      <c r="I584" s="8">
        <f t="shared" si="51"/>
        <v>32.601949747796169</v>
      </c>
    </row>
    <row r="585" spans="1:9" ht="115.5" customHeight="1" x14ac:dyDescent="0.25">
      <c r="A585" s="21" t="s">
        <v>335</v>
      </c>
      <c r="B585" s="22" t="s">
        <v>311</v>
      </c>
      <c r="C585" s="22" t="s">
        <v>43</v>
      </c>
      <c r="D585" s="22" t="s">
        <v>90</v>
      </c>
      <c r="E585" s="22" t="s">
        <v>336</v>
      </c>
      <c r="F585" s="23"/>
      <c r="G585" s="6">
        <f>G586</f>
        <v>772950</v>
      </c>
      <c r="H585" s="6">
        <f>H586</f>
        <v>300792.58</v>
      </c>
      <c r="I585" s="8">
        <f t="shared" si="51"/>
        <v>38.914881945792096</v>
      </c>
    </row>
    <row r="586" spans="1:9" ht="57.75" customHeight="1" x14ac:dyDescent="0.25">
      <c r="A586" s="21" t="s">
        <v>147</v>
      </c>
      <c r="B586" s="22" t="s">
        <v>311</v>
      </c>
      <c r="C586" s="22" t="s">
        <v>43</v>
      </c>
      <c r="D586" s="22" t="s">
        <v>90</v>
      </c>
      <c r="E586" s="22" t="s">
        <v>336</v>
      </c>
      <c r="F586" s="23" t="s">
        <v>148</v>
      </c>
      <c r="G586" s="6">
        <f>G587</f>
        <v>772950</v>
      </c>
      <c r="H586" s="6">
        <f>H587</f>
        <v>300792.58</v>
      </c>
      <c r="I586" s="8">
        <f t="shared" si="51"/>
        <v>38.914881945792096</v>
      </c>
    </row>
    <row r="587" spans="1:9" ht="38.450000000000003" customHeight="1" x14ac:dyDescent="0.25">
      <c r="A587" s="21" t="s">
        <v>318</v>
      </c>
      <c r="B587" s="22" t="s">
        <v>311</v>
      </c>
      <c r="C587" s="22" t="s">
        <v>43</v>
      </c>
      <c r="D587" s="22" t="s">
        <v>90</v>
      </c>
      <c r="E587" s="22" t="s">
        <v>336</v>
      </c>
      <c r="F587" s="23" t="s">
        <v>319</v>
      </c>
      <c r="G587" s="6">
        <v>772950</v>
      </c>
      <c r="H587" s="6">
        <v>300792.58</v>
      </c>
      <c r="I587" s="8">
        <f t="shared" si="51"/>
        <v>38.914881945792096</v>
      </c>
    </row>
    <row r="588" spans="1:9" ht="57.75" customHeight="1" x14ac:dyDescent="0.25">
      <c r="A588" s="21" t="s">
        <v>337</v>
      </c>
      <c r="B588" s="22" t="s">
        <v>311</v>
      </c>
      <c r="C588" s="22" t="s">
        <v>43</v>
      </c>
      <c r="D588" s="22" t="s">
        <v>90</v>
      </c>
      <c r="E588" s="22" t="s">
        <v>338</v>
      </c>
      <c r="F588" s="23"/>
      <c r="G588" s="6">
        <f>G589</f>
        <v>234300</v>
      </c>
      <c r="H588" s="6">
        <f>H589</f>
        <v>45000</v>
      </c>
      <c r="I588" s="8">
        <f t="shared" si="51"/>
        <v>19.206145966709347</v>
      </c>
    </row>
    <row r="589" spans="1:9" ht="57.75" customHeight="1" x14ac:dyDescent="0.25">
      <c r="A589" s="21" t="s">
        <v>147</v>
      </c>
      <c r="B589" s="22" t="s">
        <v>311</v>
      </c>
      <c r="C589" s="22" t="s">
        <v>43</v>
      </c>
      <c r="D589" s="22" t="s">
        <v>90</v>
      </c>
      <c r="E589" s="22" t="s">
        <v>338</v>
      </c>
      <c r="F589" s="23" t="s">
        <v>148</v>
      </c>
      <c r="G589" s="6">
        <f>G590</f>
        <v>234300</v>
      </c>
      <c r="H589" s="6">
        <f>H590</f>
        <v>45000</v>
      </c>
      <c r="I589" s="8">
        <f t="shared" si="51"/>
        <v>19.206145966709347</v>
      </c>
    </row>
    <row r="590" spans="1:9" ht="38.450000000000003" customHeight="1" x14ac:dyDescent="0.25">
      <c r="A590" s="21" t="s">
        <v>318</v>
      </c>
      <c r="B590" s="22" t="s">
        <v>311</v>
      </c>
      <c r="C590" s="22" t="s">
        <v>43</v>
      </c>
      <c r="D590" s="22" t="s">
        <v>90</v>
      </c>
      <c r="E590" s="22" t="s">
        <v>338</v>
      </c>
      <c r="F590" s="23" t="s">
        <v>319</v>
      </c>
      <c r="G590" s="6">
        <v>234300</v>
      </c>
      <c r="H590" s="6">
        <v>45000</v>
      </c>
      <c r="I590" s="8">
        <f t="shared" si="51"/>
        <v>19.206145966709347</v>
      </c>
    </row>
    <row r="591" spans="1:9" ht="38.450000000000003" customHeight="1" x14ac:dyDescent="0.25">
      <c r="A591" s="21" t="s">
        <v>339</v>
      </c>
      <c r="B591" s="22" t="s">
        <v>311</v>
      </c>
      <c r="C591" s="22" t="s">
        <v>43</v>
      </c>
      <c r="D591" s="22" t="s">
        <v>90</v>
      </c>
      <c r="E591" s="22" t="s">
        <v>340</v>
      </c>
      <c r="F591" s="23"/>
      <c r="G591" s="6">
        <f>G592</f>
        <v>53400</v>
      </c>
      <c r="H591" s="6">
        <f>H592</f>
        <v>0</v>
      </c>
      <c r="I591" s="7">
        <f t="shared" si="51"/>
        <v>0</v>
      </c>
    </row>
    <row r="592" spans="1:9" ht="57.75" customHeight="1" x14ac:dyDescent="0.25">
      <c r="A592" s="21" t="s">
        <v>147</v>
      </c>
      <c r="B592" s="22" t="s">
        <v>311</v>
      </c>
      <c r="C592" s="22" t="s">
        <v>43</v>
      </c>
      <c r="D592" s="22" t="s">
        <v>90</v>
      </c>
      <c r="E592" s="22" t="s">
        <v>340</v>
      </c>
      <c r="F592" s="23" t="s">
        <v>148</v>
      </c>
      <c r="G592" s="6">
        <f>G593</f>
        <v>53400</v>
      </c>
      <c r="H592" s="6">
        <f>H593</f>
        <v>0</v>
      </c>
      <c r="I592" s="7">
        <f t="shared" si="51"/>
        <v>0</v>
      </c>
    </row>
    <row r="593" spans="1:9" ht="38.450000000000003" customHeight="1" x14ac:dyDescent="0.25">
      <c r="A593" s="21" t="s">
        <v>318</v>
      </c>
      <c r="B593" s="22" t="s">
        <v>311</v>
      </c>
      <c r="C593" s="22" t="s">
        <v>43</v>
      </c>
      <c r="D593" s="22" t="s">
        <v>90</v>
      </c>
      <c r="E593" s="22" t="s">
        <v>340</v>
      </c>
      <c r="F593" s="23" t="s">
        <v>319</v>
      </c>
      <c r="G593" s="6">
        <v>53400</v>
      </c>
      <c r="H593" s="6">
        <v>0</v>
      </c>
      <c r="I593" s="7">
        <f t="shared" si="51"/>
        <v>0</v>
      </c>
    </row>
    <row r="594" spans="1:9" ht="96.2" customHeight="1" x14ac:dyDescent="0.25">
      <c r="A594" s="21" t="s">
        <v>665</v>
      </c>
      <c r="B594" s="22" t="s">
        <v>311</v>
      </c>
      <c r="C594" s="22" t="s">
        <v>43</v>
      </c>
      <c r="D594" s="22" t="s">
        <v>90</v>
      </c>
      <c r="E594" s="22" t="s">
        <v>370</v>
      </c>
      <c r="F594" s="23"/>
      <c r="G594" s="6">
        <f t="shared" ref="G594:H597" si="54">G595</f>
        <v>33000</v>
      </c>
      <c r="H594" s="6">
        <f t="shared" si="54"/>
        <v>0</v>
      </c>
      <c r="I594" s="7">
        <f t="shared" si="51"/>
        <v>0</v>
      </c>
    </row>
    <row r="595" spans="1:9" ht="173.25" customHeight="1" x14ac:dyDescent="0.25">
      <c r="A595" s="21" t="s">
        <v>666</v>
      </c>
      <c r="B595" s="22" t="s">
        <v>311</v>
      </c>
      <c r="C595" s="22" t="s">
        <v>43</v>
      </c>
      <c r="D595" s="22" t="s">
        <v>90</v>
      </c>
      <c r="E595" s="22" t="s">
        <v>371</v>
      </c>
      <c r="F595" s="23"/>
      <c r="G595" s="6">
        <f t="shared" si="54"/>
        <v>33000</v>
      </c>
      <c r="H595" s="6">
        <f t="shared" si="54"/>
        <v>0</v>
      </c>
      <c r="I595" s="7">
        <f t="shared" si="51"/>
        <v>0</v>
      </c>
    </row>
    <row r="596" spans="1:9" ht="77.099999999999994" customHeight="1" x14ac:dyDescent="0.25">
      <c r="A596" s="21" t="s">
        <v>372</v>
      </c>
      <c r="B596" s="22" t="s">
        <v>311</v>
      </c>
      <c r="C596" s="22" t="s">
        <v>43</v>
      </c>
      <c r="D596" s="22" t="s">
        <v>90</v>
      </c>
      <c r="E596" s="22" t="s">
        <v>373</v>
      </c>
      <c r="F596" s="23"/>
      <c r="G596" s="6">
        <f t="shared" si="54"/>
        <v>33000</v>
      </c>
      <c r="H596" s="6">
        <f t="shared" si="54"/>
        <v>0</v>
      </c>
      <c r="I596" s="7">
        <f t="shared" si="51"/>
        <v>0</v>
      </c>
    </row>
    <row r="597" spans="1:9" ht="57.75" customHeight="1" x14ac:dyDescent="0.25">
      <c r="A597" s="21" t="s">
        <v>147</v>
      </c>
      <c r="B597" s="22" t="s">
        <v>311</v>
      </c>
      <c r="C597" s="22" t="s">
        <v>43</v>
      </c>
      <c r="D597" s="22" t="s">
        <v>90</v>
      </c>
      <c r="E597" s="22" t="s">
        <v>373</v>
      </c>
      <c r="F597" s="23" t="s">
        <v>148</v>
      </c>
      <c r="G597" s="6">
        <f t="shared" si="54"/>
        <v>33000</v>
      </c>
      <c r="H597" s="6">
        <f t="shared" si="54"/>
        <v>0</v>
      </c>
      <c r="I597" s="7">
        <f t="shared" si="51"/>
        <v>0</v>
      </c>
    </row>
    <row r="598" spans="1:9" ht="38.450000000000003" customHeight="1" x14ac:dyDescent="0.25">
      <c r="A598" s="21" t="s">
        <v>318</v>
      </c>
      <c r="B598" s="22" t="s">
        <v>311</v>
      </c>
      <c r="C598" s="22" t="s">
        <v>43</v>
      </c>
      <c r="D598" s="22" t="s">
        <v>90</v>
      </c>
      <c r="E598" s="22" t="s">
        <v>373</v>
      </c>
      <c r="F598" s="23" t="s">
        <v>319</v>
      </c>
      <c r="G598" s="6">
        <v>33000</v>
      </c>
      <c r="H598" s="6">
        <v>0</v>
      </c>
      <c r="I598" s="7">
        <f t="shared" si="51"/>
        <v>0</v>
      </c>
    </row>
    <row r="599" spans="1:9" ht="38.450000000000003" customHeight="1" x14ac:dyDescent="0.25">
      <c r="A599" s="21" t="s">
        <v>194</v>
      </c>
      <c r="B599" s="22" t="s">
        <v>311</v>
      </c>
      <c r="C599" s="22" t="s">
        <v>43</v>
      </c>
      <c r="D599" s="22" t="s">
        <v>43</v>
      </c>
      <c r="E599" s="22"/>
      <c r="F599" s="23"/>
      <c r="G599" s="6">
        <f>G600</f>
        <v>855355.49</v>
      </c>
      <c r="H599" s="6">
        <f>H600</f>
        <v>0</v>
      </c>
      <c r="I599" s="7">
        <f t="shared" si="51"/>
        <v>0</v>
      </c>
    </row>
    <row r="600" spans="1:9" ht="96.2" customHeight="1" x14ac:dyDescent="0.25">
      <c r="A600" s="21" t="s">
        <v>670</v>
      </c>
      <c r="B600" s="22" t="s">
        <v>311</v>
      </c>
      <c r="C600" s="22" t="s">
        <v>43</v>
      </c>
      <c r="D600" s="22" t="s">
        <v>43</v>
      </c>
      <c r="E600" s="22" t="s">
        <v>384</v>
      </c>
      <c r="F600" s="23"/>
      <c r="G600" s="6">
        <f>G601</f>
        <v>855355.49</v>
      </c>
      <c r="H600" s="6">
        <f>H601</f>
        <v>0</v>
      </c>
      <c r="I600" s="7">
        <f t="shared" si="51"/>
        <v>0</v>
      </c>
    </row>
    <row r="601" spans="1:9" ht="77.099999999999994" customHeight="1" x14ac:dyDescent="0.25">
      <c r="A601" s="21" t="s">
        <v>671</v>
      </c>
      <c r="B601" s="22" t="s">
        <v>311</v>
      </c>
      <c r="C601" s="22" t="s">
        <v>43</v>
      </c>
      <c r="D601" s="22" t="s">
        <v>43</v>
      </c>
      <c r="E601" s="22" t="s">
        <v>385</v>
      </c>
      <c r="F601" s="23"/>
      <c r="G601" s="6">
        <f>G602+G612</f>
        <v>855355.49</v>
      </c>
      <c r="H601" s="6">
        <f>H602+H612</f>
        <v>0</v>
      </c>
      <c r="I601" s="7">
        <f t="shared" si="51"/>
        <v>0</v>
      </c>
    </row>
    <row r="602" spans="1:9" ht="115.5" customHeight="1" x14ac:dyDescent="0.25">
      <c r="A602" s="21" t="s">
        <v>672</v>
      </c>
      <c r="B602" s="22" t="s">
        <v>311</v>
      </c>
      <c r="C602" s="22" t="s">
        <v>43</v>
      </c>
      <c r="D602" s="22" t="s">
        <v>43</v>
      </c>
      <c r="E602" s="22" t="s">
        <v>386</v>
      </c>
      <c r="F602" s="23"/>
      <c r="G602" s="6">
        <f>G603+G606+G609</f>
        <v>743000</v>
      </c>
      <c r="H602" s="6">
        <f>H603+H606+H609</f>
        <v>0</v>
      </c>
      <c r="I602" s="7">
        <f t="shared" si="51"/>
        <v>0</v>
      </c>
    </row>
    <row r="603" spans="1:9" ht="57.75" customHeight="1" x14ac:dyDescent="0.25">
      <c r="A603" s="21" t="s">
        <v>387</v>
      </c>
      <c r="B603" s="22" t="s">
        <v>311</v>
      </c>
      <c r="C603" s="22" t="s">
        <v>43</v>
      </c>
      <c r="D603" s="22" t="s">
        <v>43</v>
      </c>
      <c r="E603" s="22" t="s">
        <v>388</v>
      </c>
      <c r="F603" s="23"/>
      <c r="G603" s="6">
        <f>G604</f>
        <v>50000</v>
      </c>
      <c r="H603" s="6">
        <f>H604</f>
        <v>0</v>
      </c>
      <c r="I603" s="7">
        <f t="shared" si="51"/>
        <v>0</v>
      </c>
    </row>
    <row r="604" spans="1:9" ht="57.75" customHeight="1" x14ac:dyDescent="0.25">
      <c r="A604" s="21" t="s">
        <v>29</v>
      </c>
      <c r="B604" s="22" t="s">
        <v>311</v>
      </c>
      <c r="C604" s="22" t="s">
        <v>43</v>
      </c>
      <c r="D604" s="22" t="s">
        <v>43</v>
      </c>
      <c r="E604" s="22" t="s">
        <v>388</v>
      </c>
      <c r="F604" s="23" t="s">
        <v>30</v>
      </c>
      <c r="G604" s="6">
        <f>G605</f>
        <v>50000</v>
      </c>
      <c r="H604" s="6">
        <f>H605</f>
        <v>0</v>
      </c>
      <c r="I604" s="7">
        <f t="shared" si="51"/>
        <v>0</v>
      </c>
    </row>
    <row r="605" spans="1:9" ht="57.75" customHeight="1" x14ac:dyDescent="0.25">
      <c r="A605" s="21" t="s">
        <v>31</v>
      </c>
      <c r="B605" s="22" t="s">
        <v>311</v>
      </c>
      <c r="C605" s="22" t="s">
        <v>43</v>
      </c>
      <c r="D605" s="22" t="s">
        <v>43</v>
      </c>
      <c r="E605" s="22" t="s">
        <v>388</v>
      </c>
      <c r="F605" s="23" t="s">
        <v>32</v>
      </c>
      <c r="G605" s="6">
        <v>50000</v>
      </c>
      <c r="H605" s="6">
        <v>0</v>
      </c>
      <c r="I605" s="7">
        <f t="shared" si="51"/>
        <v>0</v>
      </c>
    </row>
    <row r="606" spans="1:9" ht="38.450000000000003" customHeight="1" x14ac:dyDescent="0.25">
      <c r="A606" s="21" t="s">
        <v>389</v>
      </c>
      <c r="B606" s="22" t="s">
        <v>311</v>
      </c>
      <c r="C606" s="22" t="s">
        <v>43</v>
      </c>
      <c r="D606" s="22" t="s">
        <v>43</v>
      </c>
      <c r="E606" s="22" t="s">
        <v>390</v>
      </c>
      <c r="F606" s="23"/>
      <c r="G606" s="6">
        <f>G607</f>
        <v>30000</v>
      </c>
      <c r="H606" s="6">
        <f>H607</f>
        <v>0</v>
      </c>
      <c r="I606" s="7">
        <f t="shared" si="51"/>
        <v>0</v>
      </c>
    </row>
    <row r="607" spans="1:9" ht="57.75" customHeight="1" x14ac:dyDescent="0.25">
      <c r="A607" s="21" t="s">
        <v>29</v>
      </c>
      <c r="B607" s="22" t="s">
        <v>311</v>
      </c>
      <c r="C607" s="22" t="s">
        <v>43</v>
      </c>
      <c r="D607" s="22" t="s">
        <v>43</v>
      </c>
      <c r="E607" s="22" t="s">
        <v>390</v>
      </c>
      <c r="F607" s="23" t="s">
        <v>30</v>
      </c>
      <c r="G607" s="6">
        <f>G608</f>
        <v>30000</v>
      </c>
      <c r="H607" s="6">
        <f>H608</f>
        <v>0</v>
      </c>
      <c r="I607" s="7">
        <f t="shared" si="51"/>
        <v>0</v>
      </c>
    </row>
    <row r="608" spans="1:9" ht="57.75" customHeight="1" x14ac:dyDescent="0.25">
      <c r="A608" s="21" t="s">
        <v>31</v>
      </c>
      <c r="B608" s="22" t="s">
        <v>311</v>
      </c>
      <c r="C608" s="22" t="s">
        <v>43</v>
      </c>
      <c r="D608" s="22" t="s">
        <v>43</v>
      </c>
      <c r="E608" s="22" t="s">
        <v>390</v>
      </c>
      <c r="F608" s="23" t="s">
        <v>32</v>
      </c>
      <c r="G608" s="6">
        <v>30000</v>
      </c>
      <c r="H608" s="6">
        <v>0</v>
      </c>
      <c r="I608" s="7">
        <f t="shared" si="51"/>
        <v>0</v>
      </c>
    </row>
    <row r="609" spans="1:9" ht="57.75" customHeight="1" x14ac:dyDescent="0.25">
      <c r="A609" s="46" t="s">
        <v>568</v>
      </c>
      <c r="B609" s="47" t="s">
        <v>311</v>
      </c>
      <c r="C609" s="47" t="s">
        <v>43</v>
      </c>
      <c r="D609" s="47" t="s">
        <v>43</v>
      </c>
      <c r="E609" s="47" t="s">
        <v>579</v>
      </c>
      <c r="F609" s="48"/>
      <c r="G609" s="40">
        <f>G610</f>
        <v>663000</v>
      </c>
      <c r="H609" s="40">
        <f>H610</f>
        <v>0</v>
      </c>
      <c r="I609" s="49">
        <f t="shared" si="51"/>
        <v>0</v>
      </c>
    </row>
    <row r="610" spans="1:9" ht="57.75" customHeight="1" x14ac:dyDescent="0.25">
      <c r="A610" s="46" t="s">
        <v>29</v>
      </c>
      <c r="B610" s="47" t="s">
        <v>311</v>
      </c>
      <c r="C610" s="47" t="s">
        <v>43</v>
      </c>
      <c r="D610" s="47" t="s">
        <v>43</v>
      </c>
      <c r="E610" s="47" t="s">
        <v>579</v>
      </c>
      <c r="F610" s="48" t="s">
        <v>30</v>
      </c>
      <c r="G610" s="40">
        <f>G611</f>
        <v>663000</v>
      </c>
      <c r="H610" s="40">
        <f>H611</f>
        <v>0</v>
      </c>
      <c r="I610" s="49">
        <f t="shared" si="51"/>
        <v>0</v>
      </c>
    </row>
    <row r="611" spans="1:9" ht="57.75" customHeight="1" x14ac:dyDescent="0.25">
      <c r="A611" s="46" t="s">
        <v>31</v>
      </c>
      <c r="B611" s="47" t="s">
        <v>311</v>
      </c>
      <c r="C611" s="47" t="s">
        <v>43</v>
      </c>
      <c r="D611" s="47" t="s">
        <v>43</v>
      </c>
      <c r="E611" s="47" t="s">
        <v>579</v>
      </c>
      <c r="F611" s="48" t="s">
        <v>32</v>
      </c>
      <c r="G611" s="40">
        <v>663000</v>
      </c>
      <c r="H611" s="40">
        <v>0</v>
      </c>
      <c r="I611" s="49">
        <f t="shared" si="51"/>
        <v>0</v>
      </c>
    </row>
    <row r="612" spans="1:9" ht="96.2" customHeight="1" x14ac:dyDescent="0.25">
      <c r="A612" s="21" t="s">
        <v>673</v>
      </c>
      <c r="B612" s="22" t="s">
        <v>311</v>
      </c>
      <c r="C612" s="22" t="s">
        <v>43</v>
      </c>
      <c r="D612" s="22" t="s">
        <v>43</v>
      </c>
      <c r="E612" s="22" t="s">
        <v>391</v>
      </c>
      <c r="F612" s="23"/>
      <c r="G612" s="6">
        <f t="shared" ref="G612:H614" si="55">G613</f>
        <v>112355.49</v>
      </c>
      <c r="H612" s="6">
        <f t="shared" si="55"/>
        <v>0</v>
      </c>
      <c r="I612" s="7">
        <f t="shared" si="51"/>
        <v>0</v>
      </c>
    </row>
    <row r="613" spans="1:9" ht="38.450000000000003" customHeight="1" x14ac:dyDescent="0.25">
      <c r="A613" s="21" t="s">
        <v>392</v>
      </c>
      <c r="B613" s="22" t="s">
        <v>311</v>
      </c>
      <c r="C613" s="22" t="s">
        <v>43</v>
      </c>
      <c r="D613" s="22" t="s">
        <v>43</v>
      </c>
      <c r="E613" s="22" t="s">
        <v>393</v>
      </c>
      <c r="F613" s="23"/>
      <c r="G613" s="6">
        <f t="shared" si="55"/>
        <v>112355.49</v>
      </c>
      <c r="H613" s="6">
        <f t="shared" si="55"/>
        <v>0</v>
      </c>
      <c r="I613" s="8">
        <f t="shared" si="51"/>
        <v>0</v>
      </c>
    </row>
    <row r="614" spans="1:9" ht="57.75" customHeight="1" x14ac:dyDescent="0.25">
      <c r="A614" s="21" t="s">
        <v>29</v>
      </c>
      <c r="B614" s="22" t="s">
        <v>311</v>
      </c>
      <c r="C614" s="22" t="s">
        <v>43</v>
      </c>
      <c r="D614" s="22" t="s">
        <v>43</v>
      </c>
      <c r="E614" s="22" t="s">
        <v>393</v>
      </c>
      <c r="F614" s="23" t="s">
        <v>30</v>
      </c>
      <c r="G614" s="6">
        <f t="shared" si="55"/>
        <v>112355.49</v>
      </c>
      <c r="H614" s="6">
        <f t="shared" si="55"/>
        <v>0</v>
      </c>
      <c r="I614" s="8">
        <f t="shared" si="51"/>
        <v>0</v>
      </c>
    </row>
    <row r="615" spans="1:9" ht="57.75" customHeight="1" x14ac:dyDescent="0.25">
      <c r="A615" s="21" t="s">
        <v>31</v>
      </c>
      <c r="B615" s="22" t="s">
        <v>311</v>
      </c>
      <c r="C615" s="22" t="s">
        <v>43</v>
      </c>
      <c r="D615" s="22" t="s">
        <v>43</v>
      </c>
      <c r="E615" s="22" t="s">
        <v>393</v>
      </c>
      <c r="F615" s="23" t="s">
        <v>32</v>
      </c>
      <c r="G615" s="6">
        <v>112355.49</v>
      </c>
      <c r="H615" s="6">
        <v>0</v>
      </c>
      <c r="I615" s="8">
        <f t="shared" si="51"/>
        <v>0</v>
      </c>
    </row>
    <row r="616" spans="1:9" ht="38.450000000000003" customHeight="1" x14ac:dyDescent="0.25">
      <c r="A616" s="21" t="s">
        <v>204</v>
      </c>
      <c r="B616" s="22" t="s">
        <v>311</v>
      </c>
      <c r="C616" s="22" t="s">
        <v>43</v>
      </c>
      <c r="D616" s="22" t="s">
        <v>135</v>
      </c>
      <c r="E616" s="22"/>
      <c r="F616" s="23"/>
      <c r="G616" s="6">
        <f>G617+G661+G678</f>
        <v>73537441.569999993</v>
      </c>
      <c r="H616" s="6">
        <f>H617+H661+H678</f>
        <v>14277398.950000001</v>
      </c>
      <c r="I616" s="8">
        <f t="shared" si="51"/>
        <v>19.415142334547227</v>
      </c>
    </row>
    <row r="617" spans="1:9" ht="96.2" customHeight="1" x14ac:dyDescent="0.25">
      <c r="A617" s="21" t="s">
        <v>647</v>
      </c>
      <c r="B617" s="22" t="s">
        <v>311</v>
      </c>
      <c r="C617" s="22" t="s">
        <v>43</v>
      </c>
      <c r="D617" s="22" t="s">
        <v>135</v>
      </c>
      <c r="E617" s="22" t="s">
        <v>313</v>
      </c>
      <c r="F617" s="23"/>
      <c r="G617" s="6">
        <f>G618+G634+G639+G644</f>
        <v>9383109.5700000003</v>
      </c>
      <c r="H617" s="6">
        <f>H618+H634+H639+H644</f>
        <v>590119</v>
      </c>
      <c r="I617" s="8">
        <f t="shared" si="51"/>
        <v>6.28916241036712</v>
      </c>
    </row>
    <row r="618" spans="1:9" ht="96.2" customHeight="1" x14ac:dyDescent="0.25">
      <c r="A618" s="21" t="s">
        <v>654</v>
      </c>
      <c r="B618" s="22" t="s">
        <v>311</v>
      </c>
      <c r="C618" s="22" t="s">
        <v>43</v>
      </c>
      <c r="D618" s="22" t="s">
        <v>135</v>
      </c>
      <c r="E618" s="22" t="s">
        <v>342</v>
      </c>
      <c r="F618" s="23"/>
      <c r="G618" s="6">
        <f>G619+G627+G623</f>
        <v>243000</v>
      </c>
      <c r="H618" s="6">
        <f>H619+H627+H623</f>
        <v>180000</v>
      </c>
      <c r="I618" s="8">
        <f t="shared" si="51"/>
        <v>74.074074074074076</v>
      </c>
    </row>
    <row r="619" spans="1:9" ht="57.75" customHeight="1" x14ac:dyDescent="0.25">
      <c r="A619" s="21" t="s">
        <v>655</v>
      </c>
      <c r="B619" s="22" t="s">
        <v>311</v>
      </c>
      <c r="C619" s="22" t="s">
        <v>43</v>
      </c>
      <c r="D619" s="22" t="s">
        <v>135</v>
      </c>
      <c r="E619" s="22" t="s">
        <v>343</v>
      </c>
      <c r="F619" s="23"/>
      <c r="G619" s="6">
        <f>G620</f>
        <v>60000</v>
      </c>
      <c r="H619" s="6">
        <f t="shared" ref="G619:H621" si="56">H620</f>
        <v>60000</v>
      </c>
      <c r="I619" s="8">
        <f t="shared" si="51"/>
        <v>100</v>
      </c>
    </row>
    <row r="620" spans="1:9" ht="57.75" customHeight="1" x14ac:dyDescent="0.25">
      <c r="A620" s="21" t="s">
        <v>394</v>
      </c>
      <c r="B620" s="22" t="s">
        <v>311</v>
      </c>
      <c r="C620" s="22" t="s">
        <v>43</v>
      </c>
      <c r="D620" s="22" t="s">
        <v>135</v>
      </c>
      <c r="E620" s="22" t="s">
        <v>395</v>
      </c>
      <c r="F620" s="23"/>
      <c r="G620" s="6">
        <f t="shared" si="56"/>
        <v>60000</v>
      </c>
      <c r="H620" s="6">
        <f t="shared" si="56"/>
        <v>60000</v>
      </c>
      <c r="I620" s="8">
        <f t="shared" si="51"/>
        <v>100</v>
      </c>
    </row>
    <row r="621" spans="1:9" ht="57.75" customHeight="1" x14ac:dyDescent="0.25">
      <c r="A621" s="21" t="s">
        <v>29</v>
      </c>
      <c r="B621" s="22" t="s">
        <v>311</v>
      </c>
      <c r="C621" s="22" t="s">
        <v>43</v>
      </c>
      <c r="D621" s="22" t="s">
        <v>135</v>
      </c>
      <c r="E621" s="22" t="s">
        <v>395</v>
      </c>
      <c r="F621" s="23" t="s">
        <v>30</v>
      </c>
      <c r="G621" s="6">
        <f t="shared" si="56"/>
        <v>60000</v>
      </c>
      <c r="H621" s="6">
        <f t="shared" si="56"/>
        <v>60000</v>
      </c>
      <c r="I621" s="8">
        <f t="shared" si="51"/>
        <v>100</v>
      </c>
    </row>
    <row r="622" spans="1:9" ht="57.75" customHeight="1" x14ac:dyDescent="0.25">
      <c r="A622" s="21" t="s">
        <v>31</v>
      </c>
      <c r="B622" s="22" t="s">
        <v>311</v>
      </c>
      <c r="C622" s="22" t="s">
        <v>43</v>
      </c>
      <c r="D622" s="22" t="s">
        <v>135</v>
      </c>
      <c r="E622" s="22" t="s">
        <v>395</v>
      </c>
      <c r="F622" s="23" t="s">
        <v>32</v>
      </c>
      <c r="G622" s="6">
        <v>60000</v>
      </c>
      <c r="H622" s="6">
        <v>60000</v>
      </c>
      <c r="I622" s="8">
        <f t="shared" si="51"/>
        <v>100</v>
      </c>
    </row>
    <row r="623" spans="1:9" ht="65.25" customHeight="1" x14ac:dyDescent="0.25">
      <c r="A623" s="46" t="s">
        <v>674</v>
      </c>
      <c r="B623" s="47" t="s">
        <v>311</v>
      </c>
      <c r="C623" s="47" t="s">
        <v>43</v>
      </c>
      <c r="D623" s="47" t="s">
        <v>135</v>
      </c>
      <c r="E623" s="47" t="s">
        <v>581</v>
      </c>
      <c r="F623" s="48"/>
      <c r="G623" s="40">
        <f>G625</f>
        <v>90000</v>
      </c>
      <c r="H623" s="40">
        <f>H625</f>
        <v>90000</v>
      </c>
      <c r="I623" s="8">
        <f t="shared" si="51"/>
        <v>100</v>
      </c>
    </row>
    <row r="624" spans="1:9" ht="96.75" customHeight="1" x14ac:dyDescent="0.25">
      <c r="A624" s="46" t="s">
        <v>587</v>
      </c>
      <c r="B624" s="47" t="s">
        <v>311</v>
      </c>
      <c r="C624" s="47" t="s">
        <v>43</v>
      </c>
      <c r="D624" s="47" t="s">
        <v>135</v>
      </c>
      <c r="E624" s="47" t="s">
        <v>582</v>
      </c>
      <c r="F624" s="48"/>
      <c r="G624" s="40">
        <f>G625</f>
        <v>90000</v>
      </c>
      <c r="H624" s="40">
        <f>H625</f>
        <v>90000</v>
      </c>
      <c r="I624" s="8">
        <f t="shared" si="51"/>
        <v>100</v>
      </c>
    </row>
    <row r="625" spans="1:9" ht="57.75" customHeight="1" x14ac:dyDescent="0.25">
      <c r="A625" s="46" t="s">
        <v>29</v>
      </c>
      <c r="B625" s="47" t="s">
        <v>311</v>
      </c>
      <c r="C625" s="47" t="s">
        <v>43</v>
      </c>
      <c r="D625" s="47" t="s">
        <v>135</v>
      </c>
      <c r="E625" s="47" t="s">
        <v>582</v>
      </c>
      <c r="F625" s="48" t="s">
        <v>30</v>
      </c>
      <c r="G625" s="40">
        <f>G626</f>
        <v>90000</v>
      </c>
      <c r="H625" s="40">
        <f>H626</f>
        <v>90000</v>
      </c>
      <c r="I625" s="8">
        <f t="shared" si="51"/>
        <v>100</v>
      </c>
    </row>
    <row r="626" spans="1:9" ht="57.75" customHeight="1" x14ac:dyDescent="0.25">
      <c r="A626" s="46" t="s">
        <v>31</v>
      </c>
      <c r="B626" s="47" t="s">
        <v>311</v>
      </c>
      <c r="C626" s="47" t="s">
        <v>43</v>
      </c>
      <c r="D626" s="47" t="s">
        <v>135</v>
      </c>
      <c r="E626" s="47" t="s">
        <v>582</v>
      </c>
      <c r="F626" s="48" t="s">
        <v>32</v>
      </c>
      <c r="G626" s="40">
        <v>90000</v>
      </c>
      <c r="H626" s="40">
        <v>90000</v>
      </c>
      <c r="I626" s="8">
        <f t="shared" si="51"/>
        <v>100</v>
      </c>
    </row>
    <row r="627" spans="1:9" ht="57.75" customHeight="1" x14ac:dyDescent="0.25">
      <c r="A627" s="46" t="s">
        <v>675</v>
      </c>
      <c r="B627" s="47" t="s">
        <v>311</v>
      </c>
      <c r="C627" s="47" t="s">
        <v>43</v>
      </c>
      <c r="D627" s="47" t="s">
        <v>135</v>
      </c>
      <c r="E627" s="47" t="s">
        <v>396</v>
      </c>
      <c r="F627" s="48"/>
      <c r="G627" s="40">
        <f>G631+G628</f>
        <v>93000</v>
      </c>
      <c r="H627" s="40">
        <f>H631+H628</f>
        <v>30000</v>
      </c>
      <c r="I627" s="8">
        <f t="shared" si="51"/>
        <v>32.258064516129032</v>
      </c>
    </row>
    <row r="628" spans="1:9" ht="57.75" customHeight="1" x14ac:dyDescent="0.25">
      <c r="A628" s="46" t="s">
        <v>588</v>
      </c>
      <c r="B628" s="47" t="s">
        <v>311</v>
      </c>
      <c r="C628" s="47" t="s">
        <v>43</v>
      </c>
      <c r="D628" s="47" t="s">
        <v>135</v>
      </c>
      <c r="E628" s="47" t="s">
        <v>580</v>
      </c>
      <c r="F628" s="48"/>
      <c r="G628" s="40">
        <f>G629</f>
        <v>30000</v>
      </c>
      <c r="H628" s="40">
        <f>H629</f>
        <v>30000</v>
      </c>
      <c r="I628" s="8">
        <f t="shared" si="51"/>
        <v>100</v>
      </c>
    </row>
    <row r="629" spans="1:9" ht="57.75" customHeight="1" x14ac:dyDescent="0.25">
      <c r="A629" s="46" t="s">
        <v>147</v>
      </c>
      <c r="B629" s="47" t="s">
        <v>311</v>
      </c>
      <c r="C629" s="47" t="s">
        <v>43</v>
      </c>
      <c r="D629" s="47" t="s">
        <v>135</v>
      </c>
      <c r="E629" s="47" t="s">
        <v>580</v>
      </c>
      <c r="F629" s="48" t="s">
        <v>148</v>
      </c>
      <c r="G629" s="40">
        <f>G630</f>
        <v>30000</v>
      </c>
      <c r="H629" s="40">
        <f>H630</f>
        <v>30000</v>
      </c>
      <c r="I629" s="8">
        <f t="shared" si="51"/>
        <v>100</v>
      </c>
    </row>
    <row r="630" spans="1:9" ht="57.75" customHeight="1" x14ac:dyDescent="0.25">
      <c r="A630" s="46" t="s">
        <v>318</v>
      </c>
      <c r="B630" s="47" t="s">
        <v>311</v>
      </c>
      <c r="C630" s="47" t="s">
        <v>43</v>
      </c>
      <c r="D630" s="47" t="s">
        <v>135</v>
      </c>
      <c r="E630" s="47" t="s">
        <v>580</v>
      </c>
      <c r="F630" s="48" t="s">
        <v>319</v>
      </c>
      <c r="G630" s="40">
        <v>30000</v>
      </c>
      <c r="H630" s="40">
        <v>30000</v>
      </c>
      <c r="I630" s="8">
        <f t="shared" si="51"/>
        <v>100</v>
      </c>
    </row>
    <row r="631" spans="1:9" ht="77.099999999999994" customHeight="1" x14ac:dyDescent="0.25">
      <c r="A631" s="21" t="s">
        <v>397</v>
      </c>
      <c r="B631" s="22" t="s">
        <v>311</v>
      </c>
      <c r="C631" s="22" t="s">
        <v>43</v>
      </c>
      <c r="D631" s="22" t="s">
        <v>135</v>
      </c>
      <c r="E631" s="22" t="s">
        <v>398</v>
      </c>
      <c r="F631" s="23"/>
      <c r="G631" s="6">
        <f t="shared" ref="G631:H632" si="57">G632</f>
        <v>63000</v>
      </c>
      <c r="H631" s="6">
        <f t="shared" si="57"/>
        <v>0</v>
      </c>
      <c r="I631" s="7">
        <f t="shared" si="51"/>
        <v>0</v>
      </c>
    </row>
    <row r="632" spans="1:9" ht="57.75" customHeight="1" x14ac:dyDescent="0.25">
      <c r="A632" s="21" t="s">
        <v>147</v>
      </c>
      <c r="B632" s="22" t="s">
        <v>311</v>
      </c>
      <c r="C632" s="22" t="s">
        <v>43</v>
      </c>
      <c r="D632" s="22" t="s">
        <v>135</v>
      </c>
      <c r="E632" s="22" t="s">
        <v>398</v>
      </c>
      <c r="F632" s="23" t="s">
        <v>148</v>
      </c>
      <c r="G632" s="6">
        <f t="shared" si="57"/>
        <v>63000</v>
      </c>
      <c r="H632" s="6">
        <f t="shared" si="57"/>
        <v>0</v>
      </c>
      <c r="I632" s="7">
        <f t="shared" si="51"/>
        <v>0</v>
      </c>
    </row>
    <row r="633" spans="1:9" ht="38.450000000000003" customHeight="1" x14ac:dyDescent="0.25">
      <c r="A633" s="21" t="s">
        <v>318</v>
      </c>
      <c r="B633" s="22" t="s">
        <v>311</v>
      </c>
      <c r="C633" s="22" t="s">
        <v>43</v>
      </c>
      <c r="D633" s="22" t="s">
        <v>135</v>
      </c>
      <c r="E633" s="22" t="s">
        <v>398</v>
      </c>
      <c r="F633" s="23" t="s">
        <v>319</v>
      </c>
      <c r="G633" s="6">
        <v>63000</v>
      </c>
      <c r="H633" s="6">
        <v>0</v>
      </c>
      <c r="I633" s="7">
        <f t="shared" si="51"/>
        <v>0</v>
      </c>
    </row>
    <row r="634" spans="1:9" ht="96.2" customHeight="1" x14ac:dyDescent="0.25">
      <c r="A634" s="21" t="s">
        <v>668</v>
      </c>
      <c r="B634" s="22" t="s">
        <v>311</v>
      </c>
      <c r="C634" s="22" t="s">
        <v>43</v>
      </c>
      <c r="D634" s="22" t="s">
        <v>135</v>
      </c>
      <c r="E634" s="22" t="s">
        <v>375</v>
      </c>
      <c r="F634" s="23"/>
      <c r="G634" s="6">
        <f t="shared" ref="G634:H637" si="58">G635</f>
        <v>18000</v>
      </c>
      <c r="H634" s="6">
        <f t="shared" si="58"/>
        <v>0</v>
      </c>
      <c r="I634" s="7">
        <f t="shared" si="51"/>
        <v>0</v>
      </c>
    </row>
    <row r="635" spans="1:9" ht="77.099999999999994" customHeight="1" x14ac:dyDescent="0.25">
      <c r="A635" s="21" t="s">
        <v>676</v>
      </c>
      <c r="B635" s="22" t="s">
        <v>311</v>
      </c>
      <c r="C635" s="22" t="s">
        <v>43</v>
      </c>
      <c r="D635" s="22" t="s">
        <v>135</v>
      </c>
      <c r="E635" s="22" t="s">
        <v>399</v>
      </c>
      <c r="F635" s="23"/>
      <c r="G635" s="6">
        <f t="shared" si="58"/>
        <v>18000</v>
      </c>
      <c r="H635" s="6">
        <f t="shared" si="58"/>
        <v>0</v>
      </c>
      <c r="I635" s="7">
        <f t="shared" si="51"/>
        <v>0</v>
      </c>
    </row>
    <row r="636" spans="1:9" ht="77.099999999999994" customHeight="1" x14ac:dyDescent="0.25">
      <c r="A636" s="21" t="s">
        <v>397</v>
      </c>
      <c r="B636" s="22" t="s">
        <v>311</v>
      </c>
      <c r="C636" s="22" t="s">
        <v>43</v>
      </c>
      <c r="D636" s="22" t="s">
        <v>135</v>
      </c>
      <c r="E636" s="22" t="s">
        <v>400</v>
      </c>
      <c r="F636" s="23"/>
      <c r="G636" s="6">
        <f t="shared" si="58"/>
        <v>18000</v>
      </c>
      <c r="H636" s="6">
        <f t="shared" si="58"/>
        <v>0</v>
      </c>
      <c r="I636" s="7">
        <f t="shared" si="51"/>
        <v>0</v>
      </c>
    </row>
    <row r="637" spans="1:9" ht="57.75" customHeight="1" x14ac:dyDescent="0.25">
      <c r="A637" s="21" t="s">
        <v>147</v>
      </c>
      <c r="B637" s="22" t="s">
        <v>311</v>
      </c>
      <c r="C637" s="22" t="s">
        <v>43</v>
      </c>
      <c r="D637" s="22" t="s">
        <v>135</v>
      </c>
      <c r="E637" s="22" t="s">
        <v>400</v>
      </c>
      <c r="F637" s="23" t="s">
        <v>148</v>
      </c>
      <c r="G637" s="6">
        <f t="shared" si="58"/>
        <v>18000</v>
      </c>
      <c r="H637" s="6">
        <f t="shared" si="58"/>
        <v>0</v>
      </c>
      <c r="I637" s="7">
        <f t="shared" ref="I637:I700" si="59">H637/G637*100</f>
        <v>0</v>
      </c>
    </row>
    <row r="638" spans="1:9" ht="38.450000000000003" customHeight="1" x14ac:dyDescent="0.25">
      <c r="A638" s="21" t="s">
        <v>318</v>
      </c>
      <c r="B638" s="22" t="s">
        <v>311</v>
      </c>
      <c r="C638" s="22" t="s">
        <v>43</v>
      </c>
      <c r="D638" s="22" t="s">
        <v>135</v>
      </c>
      <c r="E638" s="22" t="s">
        <v>400</v>
      </c>
      <c r="F638" s="23" t="s">
        <v>319</v>
      </c>
      <c r="G638" s="6">
        <v>18000</v>
      </c>
      <c r="H638" s="6">
        <v>0</v>
      </c>
      <c r="I638" s="7">
        <f t="shared" si="59"/>
        <v>0</v>
      </c>
    </row>
    <row r="639" spans="1:9" ht="38.450000000000003" customHeight="1" x14ac:dyDescent="0.25">
      <c r="A639" s="21" t="s">
        <v>677</v>
      </c>
      <c r="B639" s="22" t="s">
        <v>311</v>
      </c>
      <c r="C639" s="22" t="s">
        <v>43</v>
      </c>
      <c r="D639" s="22" t="s">
        <v>135</v>
      </c>
      <c r="E639" s="22" t="s">
        <v>401</v>
      </c>
      <c r="F639" s="23"/>
      <c r="G639" s="6">
        <f t="shared" ref="G639:H642" si="60">G640</f>
        <v>868600</v>
      </c>
      <c r="H639" s="6">
        <f t="shared" si="60"/>
        <v>392269</v>
      </c>
      <c r="I639" s="8">
        <f t="shared" si="59"/>
        <v>45.161063780796681</v>
      </c>
    </row>
    <row r="640" spans="1:9" ht="57.75" customHeight="1" x14ac:dyDescent="0.25">
      <c r="A640" s="21" t="s">
        <v>678</v>
      </c>
      <c r="B640" s="22" t="s">
        <v>311</v>
      </c>
      <c r="C640" s="22" t="s">
        <v>43</v>
      </c>
      <c r="D640" s="22" t="s">
        <v>135</v>
      </c>
      <c r="E640" s="22" t="s">
        <v>402</v>
      </c>
      <c r="F640" s="23"/>
      <c r="G640" s="6">
        <f t="shared" si="60"/>
        <v>868600</v>
      </c>
      <c r="H640" s="6">
        <f t="shared" si="60"/>
        <v>392269</v>
      </c>
      <c r="I640" s="8">
        <f t="shared" si="59"/>
        <v>45.161063780796681</v>
      </c>
    </row>
    <row r="641" spans="1:9" ht="38.450000000000003" customHeight="1" x14ac:dyDescent="0.25">
      <c r="A641" s="21" t="s">
        <v>403</v>
      </c>
      <c r="B641" s="22" t="s">
        <v>311</v>
      </c>
      <c r="C641" s="22" t="s">
        <v>43</v>
      </c>
      <c r="D641" s="22" t="s">
        <v>135</v>
      </c>
      <c r="E641" s="22" t="s">
        <v>404</v>
      </c>
      <c r="F641" s="23"/>
      <c r="G641" s="6">
        <f t="shared" si="60"/>
        <v>868600</v>
      </c>
      <c r="H641" s="6">
        <f t="shared" si="60"/>
        <v>392269</v>
      </c>
      <c r="I641" s="8">
        <f t="shared" si="59"/>
        <v>45.161063780796681</v>
      </c>
    </row>
    <row r="642" spans="1:9" ht="57.75" customHeight="1" x14ac:dyDescent="0.25">
      <c r="A642" s="21" t="s">
        <v>147</v>
      </c>
      <c r="B642" s="22" t="s">
        <v>311</v>
      </c>
      <c r="C642" s="22" t="s">
        <v>43</v>
      </c>
      <c r="D642" s="22" t="s">
        <v>135</v>
      </c>
      <c r="E642" s="22" t="s">
        <v>404</v>
      </c>
      <c r="F642" s="23" t="s">
        <v>148</v>
      </c>
      <c r="G642" s="6">
        <f t="shared" si="60"/>
        <v>868600</v>
      </c>
      <c r="H642" s="6">
        <f t="shared" si="60"/>
        <v>392269</v>
      </c>
      <c r="I642" s="8">
        <f t="shared" si="59"/>
        <v>45.161063780796681</v>
      </c>
    </row>
    <row r="643" spans="1:9" ht="38.450000000000003" customHeight="1" x14ac:dyDescent="0.25">
      <c r="A643" s="21" t="s">
        <v>318</v>
      </c>
      <c r="B643" s="22" t="s">
        <v>311</v>
      </c>
      <c r="C643" s="22" t="s">
        <v>43</v>
      </c>
      <c r="D643" s="22" t="s">
        <v>135</v>
      </c>
      <c r="E643" s="22" t="s">
        <v>404</v>
      </c>
      <c r="F643" s="23" t="s">
        <v>319</v>
      </c>
      <c r="G643" s="6">
        <v>868600</v>
      </c>
      <c r="H643" s="6">
        <v>392269</v>
      </c>
      <c r="I643" s="8">
        <f t="shared" si="59"/>
        <v>45.161063780796681</v>
      </c>
    </row>
    <row r="644" spans="1:9" ht="38.450000000000003" customHeight="1" x14ac:dyDescent="0.25">
      <c r="A644" s="21" t="s">
        <v>679</v>
      </c>
      <c r="B644" s="22" t="s">
        <v>311</v>
      </c>
      <c r="C644" s="22" t="s">
        <v>43</v>
      </c>
      <c r="D644" s="22" t="s">
        <v>135</v>
      </c>
      <c r="E644" s="22" t="s">
        <v>405</v>
      </c>
      <c r="F644" s="23"/>
      <c r="G644" s="6">
        <f>G645</f>
        <v>8253509.5700000003</v>
      </c>
      <c r="H644" s="6">
        <f>H645</f>
        <v>17850</v>
      </c>
      <c r="I644" s="8">
        <f t="shared" si="59"/>
        <v>0.21627163388628626</v>
      </c>
    </row>
    <row r="645" spans="1:9" ht="153.94999999999999" customHeight="1" x14ac:dyDescent="0.25">
      <c r="A645" s="21" t="s">
        <v>608</v>
      </c>
      <c r="B645" s="22" t="s">
        <v>311</v>
      </c>
      <c r="C645" s="22" t="s">
        <v>43</v>
      </c>
      <c r="D645" s="22" t="s">
        <v>135</v>
      </c>
      <c r="E645" s="22" t="s">
        <v>406</v>
      </c>
      <c r="F645" s="23"/>
      <c r="G645" s="6">
        <f>G646+G649+G652+G655+G658</f>
        <v>8253509.5700000003</v>
      </c>
      <c r="H645" s="6">
        <f>H646+H649+H652+H655+H658</f>
        <v>17850</v>
      </c>
      <c r="I645" s="8">
        <f t="shared" si="59"/>
        <v>0.21627163388628626</v>
      </c>
    </row>
    <row r="646" spans="1:9" ht="38.450000000000003" customHeight="1" x14ac:dyDescent="0.25">
      <c r="A646" s="21" t="s">
        <v>680</v>
      </c>
      <c r="B646" s="22" t="s">
        <v>311</v>
      </c>
      <c r="C646" s="22" t="s">
        <v>43</v>
      </c>
      <c r="D646" s="22" t="s">
        <v>135</v>
      </c>
      <c r="E646" s="22" t="s">
        <v>407</v>
      </c>
      <c r="F646" s="23"/>
      <c r="G646" s="6">
        <f>G647</f>
        <v>50000</v>
      </c>
      <c r="H646" s="6">
        <f>H647</f>
        <v>17850</v>
      </c>
      <c r="I646" s="8">
        <f t="shared" si="59"/>
        <v>35.699999999999996</v>
      </c>
    </row>
    <row r="647" spans="1:9" ht="57.75" customHeight="1" x14ac:dyDescent="0.25">
      <c r="A647" s="21" t="s">
        <v>147</v>
      </c>
      <c r="B647" s="22" t="s">
        <v>311</v>
      </c>
      <c r="C647" s="22" t="s">
        <v>43</v>
      </c>
      <c r="D647" s="22" t="s">
        <v>135</v>
      </c>
      <c r="E647" s="22" t="s">
        <v>407</v>
      </c>
      <c r="F647" s="23" t="s">
        <v>148</v>
      </c>
      <c r="G647" s="6">
        <f>G648</f>
        <v>50000</v>
      </c>
      <c r="H647" s="6">
        <f>H648</f>
        <v>17850</v>
      </c>
      <c r="I647" s="8">
        <f t="shared" si="59"/>
        <v>35.699999999999996</v>
      </c>
    </row>
    <row r="648" spans="1:9" ht="38.450000000000003" customHeight="1" x14ac:dyDescent="0.25">
      <c r="A648" s="21" t="s">
        <v>318</v>
      </c>
      <c r="B648" s="22" t="s">
        <v>311</v>
      </c>
      <c r="C648" s="22" t="s">
        <v>43</v>
      </c>
      <c r="D648" s="22" t="s">
        <v>135</v>
      </c>
      <c r="E648" s="22" t="s">
        <v>407</v>
      </c>
      <c r="F648" s="23" t="s">
        <v>319</v>
      </c>
      <c r="G648" s="6">
        <v>50000</v>
      </c>
      <c r="H648" s="6">
        <v>17850</v>
      </c>
      <c r="I648" s="8">
        <f t="shared" si="59"/>
        <v>35.699999999999996</v>
      </c>
    </row>
    <row r="649" spans="1:9" ht="96.2" customHeight="1" x14ac:dyDescent="0.25">
      <c r="A649" s="21" t="s">
        <v>408</v>
      </c>
      <c r="B649" s="22" t="s">
        <v>311</v>
      </c>
      <c r="C649" s="22" t="s">
        <v>43</v>
      </c>
      <c r="D649" s="22" t="s">
        <v>135</v>
      </c>
      <c r="E649" s="22" t="s">
        <v>409</v>
      </c>
      <c r="F649" s="23"/>
      <c r="G649" s="6">
        <f>G650</f>
        <v>772100</v>
      </c>
      <c r="H649" s="6">
        <f>H650</f>
        <v>0</v>
      </c>
      <c r="I649" s="7">
        <f t="shared" si="59"/>
        <v>0</v>
      </c>
    </row>
    <row r="650" spans="1:9" ht="57.75" customHeight="1" x14ac:dyDescent="0.25">
      <c r="A650" s="21" t="s">
        <v>147</v>
      </c>
      <c r="B650" s="22" t="s">
        <v>311</v>
      </c>
      <c r="C650" s="22" t="s">
        <v>43</v>
      </c>
      <c r="D650" s="22" t="s">
        <v>135</v>
      </c>
      <c r="E650" s="22" t="s">
        <v>409</v>
      </c>
      <c r="F650" s="23" t="s">
        <v>148</v>
      </c>
      <c r="G650" s="6">
        <f>G651</f>
        <v>772100</v>
      </c>
      <c r="H650" s="6">
        <f>H651</f>
        <v>0</v>
      </c>
      <c r="I650" s="7">
        <f t="shared" si="59"/>
        <v>0</v>
      </c>
    </row>
    <row r="651" spans="1:9" ht="38.450000000000003" customHeight="1" x14ac:dyDescent="0.25">
      <c r="A651" s="21" t="s">
        <v>318</v>
      </c>
      <c r="B651" s="22" t="s">
        <v>311</v>
      </c>
      <c r="C651" s="22" t="s">
        <v>43</v>
      </c>
      <c r="D651" s="22" t="s">
        <v>135</v>
      </c>
      <c r="E651" s="22" t="s">
        <v>409</v>
      </c>
      <c r="F651" s="23" t="s">
        <v>319</v>
      </c>
      <c r="G651" s="6">
        <v>772100</v>
      </c>
      <c r="H651" s="6">
        <v>0</v>
      </c>
      <c r="I651" s="7">
        <f t="shared" si="59"/>
        <v>0</v>
      </c>
    </row>
    <row r="652" spans="1:9" ht="38.450000000000003" customHeight="1" x14ac:dyDescent="0.25">
      <c r="A652" s="21" t="s">
        <v>410</v>
      </c>
      <c r="B652" s="22" t="s">
        <v>311</v>
      </c>
      <c r="C652" s="22" t="s">
        <v>43</v>
      </c>
      <c r="D652" s="22" t="s">
        <v>135</v>
      </c>
      <c r="E652" s="22" t="s">
        <v>411</v>
      </c>
      <c r="F652" s="23"/>
      <c r="G652" s="6">
        <f>G653</f>
        <v>1343820</v>
      </c>
      <c r="H652" s="6">
        <f>H653</f>
        <v>0</v>
      </c>
      <c r="I652" s="7">
        <f t="shared" si="59"/>
        <v>0</v>
      </c>
    </row>
    <row r="653" spans="1:9" ht="57.75" customHeight="1" x14ac:dyDescent="0.25">
      <c r="A653" s="21" t="s">
        <v>147</v>
      </c>
      <c r="B653" s="22" t="s">
        <v>311</v>
      </c>
      <c r="C653" s="22" t="s">
        <v>43</v>
      </c>
      <c r="D653" s="22" t="s">
        <v>135</v>
      </c>
      <c r="E653" s="22" t="s">
        <v>411</v>
      </c>
      <c r="F653" s="23" t="s">
        <v>148</v>
      </c>
      <c r="G653" s="6">
        <f>G654</f>
        <v>1343820</v>
      </c>
      <c r="H653" s="6">
        <f>H654</f>
        <v>0</v>
      </c>
      <c r="I653" s="7">
        <f t="shared" si="59"/>
        <v>0</v>
      </c>
    </row>
    <row r="654" spans="1:9" ht="38.450000000000003" customHeight="1" x14ac:dyDescent="0.25">
      <c r="A654" s="21" t="s">
        <v>318</v>
      </c>
      <c r="B654" s="22" t="s">
        <v>311</v>
      </c>
      <c r="C654" s="22" t="s">
        <v>43</v>
      </c>
      <c r="D654" s="22" t="s">
        <v>135</v>
      </c>
      <c r="E654" s="22" t="s">
        <v>411</v>
      </c>
      <c r="F654" s="23" t="s">
        <v>319</v>
      </c>
      <c r="G654" s="6">
        <v>1343820</v>
      </c>
      <c r="H654" s="6">
        <v>0</v>
      </c>
      <c r="I654" s="7">
        <f t="shared" si="59"/>
        <v>0</v>
      </c>
    </row>
    <row r="655" spans="1:9" ht="77.099999999999994" customHeight="1" x14ac:dyDescent="0.25">
      <c r="A655" s="21" t="s">
        <v>412</v>
      </c>
      <c r="B655" s="22" t="s">
        <v>311</v>
      </c>
      <c r="C655" s="22" t="s">
        <v>43</v>
      </c>
      <c r="D655" s="22" t="s">
        <v>135</v>
      </c>
      <c r="E655" s="22" t="s">
        <v>413</v>
      </c>
      <c r="F655" s="23"/>
      <c r="G655" s="6">
        <f>G656</f>
        <v>1175010</v>
      </c>
      <c r="H655" s="6">
        <f>H656</f>
        <v>0</v>
      </c>
      <c r="I655" s="7">
        <f t="shared" si="59"/>
        <v>0</v>
      </c>
    </row>
    <row r="656" spans="1:9" ht="57.75" customHeight="1" x14ac:dyDescent="0.25">
      <c r="A656" s="21" t="s">
        <v>147</v>
      </c>
      <c r="B656" s="22" t="s">
        <v>311</v>
      </c>
      <c r="C656" s="22" t="s">
        <v>43</v>
      </c>
      <c r="D656" s="22" t="s">
        <v>135</v>
      </c>
      <c r="E656" s="22" t="s">
        <v>413</v>
      </c>
      <c r="F656" s="23" t="s">
        <v>148</v>
      </c>
      <c r="G656" s="6">
        <f>G657</f>
        <v>1175010</v>
      </c>
      <c r="H656" s="6">
        <f>H657</f>
        <v>0</v>
      </c>
      <c r="I656" s="7">
        <f t="shared" si="59"/>
        <v>0</v>
      </c>
    </row>
    <row r="657" spans="1:9" ht="38.450000000000003" customHeight="1" x14ac:dyDescent="0.25">
      <c r="A657" s="21" t="s">
        <v>318</v>
      </c>
      <c r="B657" s="22" t="s">
        <v>311</v>
      </c>
      <c r="C657" s="22" t="s">
        <v>43</v>
      </c>
      <c r="D657" s="22" t="s">
        <v>135</v>
      </c>
      <c r="E657" s="22" t="s">
        <v>413</v>
      </c>
      <c r="F657" s="23" t="s">
        <v>319</v>
      </c>
      <c r="G657" s="6">
        <v>1175010</v>
      </c>
      <c r="H657" s="6">
        <v>0</v>
      </c>
      <c r="I657" s="7">
        <f t="shared" si="59"/>
        <v>0</v>
      </c>
    </row>
    <row r="658" spans="1:9" ht="115.5" customHeight="1" x14ac:dyDescent="0.25">
      <c r="A658" s="21" t="s">
        <v>414</v>
      </c>
      <c r="B658" s="22" t="s">
        <v>311</v>
      </c>
      <c r="C658" s="22" t="s">
        <v>43</v>
      </c>
      <c r="D658" s="22" t="s">
        <v>135</v>
      </c>
      <c r="E658" s="22" t="s">
        <v>415</v>
      </c>
      <c r="F658" s="23"/>
      <c r="G658" s="6">
        <f>G659</f>
        <v>4912579.57</v>
      </c>
      <c r="H658" s="6">
        <f>H659</f>
        <v>0</v>
      </c>
      <c r="I658" s="7">
        <f t="shared" si="59"/>
        <v>0</v>
      </c>
    </row>
    <row r="659" spans="1:9" ht="57.75" customHeight="1" x14ac:dyDescent="0.25">
      <c r="A659" s="21" t="s">
        <v>147</v>
      </c>
      <c r="B659" s="22" t="s">
        <v>311</v>
      </c>
      <c r="C659" s="22" t="s">
        <v>43</v>
      </c>
      <c r="D659" s="22" t="s">
        <v>135</v>
      </c>
      <c r="E659" s="22" t="s">
        <v>415</v>
      </c>
      <c r="F659" s="23" t="s">
        <v>148</v>
      </c>
      <c r="G659" s="6">
        <f>G660</f>
        <v>4912579.57</v>
      </c>
      <c r="H659" s="6">
        <f>H660</f>
        <v>0</v>
      </c>
      <c r="I659" s="7">
        <f t="shared" si="59"/>
        <v>0</v>
      </c>
    </row>
    <row r="660" spans="1:9" ht="38.450000000000003" customHeight="1" x14ac:dyDescent="0.25">
      <c r="A660" s="21" t="s">
        <v>318</v>
      </c>
      <c r="B660" s="22" t="s">
        <v>311</v>
      </c>
      <c r="C660" s="22" t="s">
        <v>43</v>
      </c>
      <c r="D660" s="22" t="s">
        <v>135</v>
      </c>
      <c r="E660" s="22" t="s">
        <v>415</v>
      </c>
      <c r="F660" s="23" t="s">
        <v>319</v>
      </c>
      <c r="G660" s="6">
        <v>4912579.57</v>
      </c>
      <c r="H660" s="6">
        <v>0</v>
      </c>
      <c r="I660" s="7">
        <f t="shared" si="59"/>
        <v>0</v>
      </c>
    </row>
    <row r="661" spans="1:9" ht="38.450000000000003" customHeight="1" x14ac:dyDescent="0.25">
      <c r="A661" s="21" t="s">
        <v>44</v>
      </c>
      <c r="B661" s="22" t="s">
        <v>311</v>
      </c>
      <c r="C661" s="22" t="s">
        <v>43</v>
      </c>
      <c r="D661" s="22" t="s">
        <v>135</v>
      </c>
      <c r="E661" s="22" t="s">
        <v>45</v>
      </c>
      <c r="F661" s="23"/>
      <c r="G661" s="6">
        <f>G662+G673</f>
        <v>39681895</v>
      </c>
      <c r="H661" s="6">
        <f>H662+H673</f>
        <v>8417200.1900000013</v>
      </c>
      <c r="I661" s="8">
        <f t="shared" si="59"/>
        <v>21.211689083900861</v>
      </c>
    </row>
    <row r="662" spans="1:9" ht="77.099999999999994" customHeight="1" x14ac:dyDescent="0.25">
      <c r="A662" s="21" t="s">
        <v>416</v>
      </c>
      <c r="B662" s="22" t="s">
        <v>311</v>
      </c>
      <c r="C662" s="22" t="s">
        <v>43</v>
      </c>
      <c r="D662" s="22" t="s">
        <v>135</v>
      </c>
      <c r="E662" s="22" t="s">
        <v>417</v>
      </c>
      <c r="F662" s="23"/>
      <c r="G662" s="6">
        <f>G663+G668</f>
        <v>38948195</v>
      </c>
      <c r="H662" s="6">
        <f>H663+H668</f>
        <v>8342197.7300000004</v>
      </c>
      <c r="I662" s="8">
        <f t="shared" si="59"/>
        <v>21.418701765255104</v>
      </c>
    </row>
    <row r="663" spans="1:9" ht="96.2" customHeight="1" x14ac:dyDescent="0.25">
      <c r="A663" s="21" t="s">
        <v>418</v>
      </c>
      <c r="B663" s="22" t="s">
        <v>311</v>
      </c>
      <c r="C663" s="22" t="s">
        <v>43</v>
      </c>
      <c r="D663" s="22" t="s">
        <v>135</v>
      </c>
      <c r="E663" s="22" t="s">
        <v>419</v>
      </c>
      <c r="F663" s="23"/>
      <c r="G663" s="6">
        <f>G664+G666</f>
        <v>38143495</v>
      </c>
      <c r="H663" s="6">
        <f>H664+H666</f>
        <v>8342197.7300000004</v>
      </c>
      <c r="I663" s="8">
        <f t="shared" si="59"/>
        <v>21.87056464018308</v>
      </c>
    </row>
    <row r="664" spans="1:9" ht="134.85" customHeight="1" x14ac:dyDescent="0.25">
      <c r="A664" s="21" t="s">
        <v>20</v>
      </c>
      <c r="B664" s="22" t="s">
        <v>311</v>
      </c>
      <c r="C664" s="22" t="s">
        <v>43</v>
      </c>
      <c r="D664" s="22" t="s">
        <v>135</v>
      </c>
      <c r="E664" s="22" t="s">
        <v>419</v>
      </c>
      <c r="F664" s="23" t="s">
        <v>21</v>
      </c>
      <c r="G664" s="6">
        <f>G665</f>
        <v>37223714</v>
      </c>
      <c r="H664" s="6">
        <f>H665</f>
        <v>8048474.6200000001</v>
      </c>
      <c r="I664" s="8">
        <f t="shared" si="59"/>
        <v>21.621901081659935</v>
      </c>
    </row>
    <row r="665" spans="1:9" ht="38.450000000000003" customHeight="1" x14ac:dyDescent="0.25">
      <c r="A665" s="21" t="s">
        <v>67</v>
      </c>
      <c r="B665" s="22" t="s">
        <v>311</v>
      </c>
      <c r="C665" s="22" t="s">
        <v>43</v>
      </c>
      <c r="D665" s="22" t="s">
        <v>135</v>
      </c>
      <c r="E665" s="22" t="s">
        <v>419</v>
      </c>
      <c r="F665" s="23" t="s">
        <v>68</v>
      </c>
      <c r="G665" s="6">
        <v>37223714</v>
      </c>
      <c r="H665" s="6">
        <v>8048474.6200000001</v>
      </c>
      <c r="I665" s="8">
        <f t="shared" si="59"/>
        <v>21.621901081659935</v>
      </c>
    </row>
    <row r="666" spans="1:9" ht="57.75" customHeight="1" x14ac:dyDescent="0.25">
      <c r="A666" s="21" t="s">
        <v>29</v>
      </c>
      <c r="B666" s="22" t="s">
        <v>311</v>
      </c>
      <c r="C666" s="22" t="s">
        <v>43</v>
      </c>
      <c r="D666" s="22" t="s">
        <v>135</v>
      </c>
      <c r="E666" s="22" t="s">
        <v>419</v>
      </c>
      <c r="F666" s="23" t="s">
        <v>30</v>
      </c>
      <c r="G666" s="6">
        <f>G667</f>
        <v>919781</v>
      </c>
      <c r="H666" s="6">
        <f>H667</f>
        <v>293723.11</v>
      </c>
      <c r="I666" s="8">
        <f t="shared" si="59"/>
        <v>31.934026686787398</v>
      </c>
    </row>
    <row r="667" spans="1:9" ht="57.75" customHeight="1" x14ac:dyDescent="0.25">
      <c r="A667" s="21" t="s">
        <v>31</v>
      </c>
      <c r="B667" s="22" t="s">
        <v>311</v>
      </c>
      <c r="C667" s="22" t="s">
        <v>43</v>
      </c>
      <c r="D667" s="22" t="s">
        <v>135</v>
      </c>
      <c r="E667" s="22" t="s">
        <v>419</v>
      </c>
      <c r="F667" s="23" t="s">
        <v>32</v>
      </c>
      <c r="G667" s="6">
        <v>919781</v>
      </c>
      <c r="H667" s="6">
        <v>293723.11</v>
      </c>
      <c r="I667" s="8">
        <f t="shared" si="59"/>
        <v>31.934026686787398</v>
      </c>
    </row>
    <row r="668" spans="1:9" ht="192.6" customHeight="1" x14ac:dyDescent="0.25">
      <c r="A668" s="21" t="s">
        <v>33</v>
      </c>
      <c r="B668" s="22" t="s">
        <v>311</v>
      </c>
      <c r="C668" s="22" t="s">
        <v>43</v>
      </c>
      <c r="D668" s="22" t="s">
        <v>135</v>
      </c>
      <c r="E668" s="22" t="s">
        <v>420</v>
      </c>
      <c r="F668" s="23"/>
      <c r="G668" s="6">
        <f>G669+G671</f>
        <v>804700</v>
      </c>
      <c r="H668" s="6">
        <f>H669+H671</f>
        <v>0</v>
      </c>
      <c r="I668" s="7">
        <f t="shared" si="59"/>
        <v>0</v>
      </c>
    </row>
    <row r="669" spans="1:9" ht="134.85" customHeight="1" x14ac:dyDescent="0.25">
      <c r="A669" s="21" t="s">
        <v>20</v>
      </c>
      <c r="B669" s="22" t="s">
        <v>311</v>
      </c>
      <c r="C669" s="22" t="s">
        <v>43</v>
      </c>
      <c r="D669" s="22" t="s">
        <v>135</v>
      </c>
      <c r="E669" s="22" t="s">
        <v>420</v>
      </c>
      <c r="F669" s="23" t="s">
        <v>21</v>
      </c>
      <c r="G669" s="6">
        <f>G670</f>
        <v>804700</v>
      </c>
      <c r="H669" s="6">
        <f>H670</f>
        <v>0</v>
      </c>
      <c r="I669" s="7">
        <f t="shared" si="59"/>
        <v>0</v>
      </c>
    </row>
    <row r="670" spans="1:9" ht="38.450000000000003" customHeight="1" x14ac:dyDescent="0.25">
      <c r="A670" s="21" t="s">
        <v>67</v>
      </c>
      <c r="B670" s="22" t="s">
        <v>311</v>
      </c>
      <c r="C670" s="22" t="s">
        <v>43</v>
      </c>
      <c r="D670" s="22" t="s">
        <v>135</v>
      </c>
      <c r="E670" s="22" t="s">
        <v>420</v>
      </c>
      <c r="F670" s="23" t="s">
        <v>68</v>
      </c>
      <c r="G670" s="6">
        <v>804700</v>
      </c>
      <c r="H670" s="6">
        <v>0</v>
      </c>
      <c r="I670" s="7">
        <f t="shared" si="59"/>
        <v>0</v>
      </c>
    </row>
    <row r="671" spans="1:9" ht="99" hidden="1" customHeight="1" x14ac:dyDescent="0.25">
      <c r="A671" s="21" t="s">
        <v>29</v>
      </c>
      <c r="B671" s="22" t="s">
        <v>311</v>
      </c>
      <c r="C671" s="22" t="s">
        <v>43</v>
      </c>
      <c r="D671" s="22" t="s">
        <v>135</v>
      </c>
      <c r="E671" s="22" t="s">
        <v>420</v>
      </c>
      <c r="F671" s="23" t="s">
        <v>30</v>
      </c>
      <c r="G671" s="6">
        <v>0</v>
      </c>
      <c r="H671" s="6">
        <f>H672</f>
        <v>0</v>
      </c>
      <c r="I671" s="7" t="e">
        <f t="shared" si="59"/>
        <v>#DIV/0!</v>
      </c>
    </row>
    <row r="672" spans="1:9" ht="57.75" hidden="1" customHeight="1" x14ac:dyDescent="0.25">
      <c r="A672" s="21" t="s">
        <v>31</v>
      </c>
      <c r="B672" s="22" t="s">
        <v>311</v>
      </c>
      <c r="C672" s="22" t="s">
        <v>43</v>
      </c>
      <c r="D672" s="22" t="s">
        <v>135</v>
      </c>
      <c r="E672" s="22" t="s">
        <v>420</v>
      </c>
      <c r="F672" s="23" t="s">
        <v>32</v>
      </c>
      <c r="G672" s="6">
        <v>0</v>
      </c>
      <c r="H672" s="6"/>
      <c r="I672" s="7" t="e">
        <f t="shared" si="59"/>
        <v>#DIV/0!</v>
      </c>
    </row>
    <row r="673" spans="1:9" ht="57.75" customHeight="1" x14ac:dyDescent="0.25">
      <c r="A673" s="21" t="s">
        <v>76</v>
      </c>
      <c r="B673" s="22" t="s">
        <v>311</v>
      </c>
      <c r="C673" s="22" t="s">
        <v>43</v>
      </c>
      <c r="D673" s="22" t="s">
        <v>135</v>
      </c>
      <c r="E673" s="22" t="s">
        <v>77</v>
      </c>
      <c r="F673" s="23"/>
      <c r="G673" s="6">
        <f t="shared" ref="G673:H676" si="61">G674</f>
        <v>733700</v>
      </c>
      <c r="H673" s="6">
        <f t="shared" si="61"/>
        <v>75002.460000000006</v>
      </c>
      <c r="I673" s="8">
        <f t="shared" si="59"/>
        <v>10.222496933351508</v>
      </c>
    </row>
    <row r="674" spans="1:9" ht="96.2" customHeight="1" x14ac:dyDescent="0.25">
      <c r="A674" s="21" t="s">
        <v>421</v>
      </c>
      <c r="B674" s="22" t="s">
        <v>311</v>
      </c>
      <c r="C674" s="22" t="s">
        <v>43</v>
      </c>
      <c r="D674" s="22" t="s">
        <v>135</v>
      </c>
      <c r="E674" s="22" t="s">
        <v>422</v>
      </c>
      <c r="F674" s="23"/>
      <c r="G674" s="6">
        <f t="shared" si="61"/>
        <v>733700</v>
      </c>
      <c r="H674" s="6">
        <f t="shared" si="61"/>
        <v>75002.460000000006</v>
      </c>
      <c r="I674" s="8">
        <f t="shared" si="59"/>
        <v>10.222496933351508</v>
      </c>
    </row>
    <row r="675" spans="1:9" ht="134.85" customHeight="1" x14ac:dyDescent="0.25">
      <c r="A675" s="21" t="s">
        <v>207</v>
      </c>
      <c r="B675" s="22" t="s">
        <v>311</v>
      </c>
      <c r="C675" s="22" t="s">
        <v>43</v>
      </c>
      <c r="D675" s="22" t="s">
        <v>135</v>
      </c>
      <c r="E675" s="22" t="s">
        <v>423</v>
      </c>
      <c r="F675" s="23"/>
      <c r="G675" s="6">
        <f t="shared" si="61"/>
        <v>733700</v>
      </c>
      <c r="H675" s="6">
        <f t="shared" si="61"/>
        <v>75002.460000000006</v>
      </c>
      <c r="I675" s="8">
        <f t="shared" si="59"/>
        <v>10.222496933351508</v>
      </c>
    </row>
    <row r="676" spans="1:9" ht="38.450000000000003" customHeight="1" x14ac:dyDescent="0.25">
      <c r="A676" s="21" t="s">
        <v>197</v>
      </c>
      <c r="B676" s="22" t="s">
        <v>311</v>
      </c>
      <c r="C676" s="22" t="s">
        <v>43</v>
      </c>
      <c r="D676" s="22" t="s">
        <v>135</v>
      </c>
      <c r="E676" s="22" t="s">
        <v>423</v>
      </c>
      <c r="F676" s="23" t="s">
        <v>198</v>
      </c>
      <c r="G676" s="6">
        <f t="shared" si="61"/>
        <v>733700</v>
      </c>
      <c r="H676" s="6">
        <f t="shared" si="61"/>
        <v>75002.460000000006</v>
      </c>
      <c r="I676" s="8">
        <f t="shared" si="59"/>
        <v>10.222496933351508</v>
      </c>
    </row>
    <row r="677" spans="1:9" ht="57.75" customHeight="1" x14ac:dyDescent="0.25">
      <c r="A677" s="21" t="s">
        <v>199</v>
      </c>
      <c r="B677" s="22" t="s">
        <v>311</v>
      </c>
      <c r="C677" s="22" t="s">
        <v>43</v>
      </c>
      <c r="D677" s="22" t="s">
        <v>135</v>
      </c>
      <c r="E677" s="22" t="s">
        <v>423</v>
      </c>
      <c r="F677" s="23" t="s">
        <v>200</v>
      </c>
      <c r="G677" s="6">
        <v>733700</v>
      </c>
      <c r="H677" s="6">
        <v>75002.460000000006</v>
      </c>
      <c r="I677" s="8">
        <f t="shared" si="59"/>
        <v>10.222496933351508</v>
      </c>
    </row>
    <row r="678" spans="1:9" ht="57.75" customHeight="1" x14ac:dyDescent="0.25">
      <c r="A678" s="21" t="s">
        <v>14</v>
      </c>
      <c r="B678" s="22" t="s">
        <v>311</v>
      </c>
      <c r="C678" s="22" t="s">
        <v>43</v>
      </c>
      <c r="D678" s="22" t="s">
        <v>135</v>
      </c>
      <c r="E678" s="22" t="s">
        <v>15</v>
      </c>
      <c r="F678" s="23"/>
      <c r="G678" s="6">
        <f>G679+G690</f>
        <v>24472437</v>
      </c>
      <c r="H678" s="6">
        <f>H679+H690</f>
        <v>5270079.76</v>
      </c>
      <c r="I678" s="8">
        <f t="shared" si="59"/>
        <v>21.53475667339546</v>
      </c>
    </row>
    <row r="679" spans="1:9" ht="38.450000000000003" customHeight="1" x14ac:dyDescent="0.25">
      <c r="A679" s="21" t="s">
        <v>26</v>
      </c>
      <c r="B679" s="22" t="s">
        <v>311</v>
      </c>
      <c r="C679" s="22" t="s">
        <v>43</v>
      </c>
      <c r="D679" s="22" t="s">
        <v>135</v>
      </c>
      <c r="E679" s="22" t="s">
        <v>27</v>
      </c>
      <c r="F679" s="23"/>
      <c r="G679" s="6">
        <f>G680+G685</f>
        <v>22667300</v>
      </c>
      <c r="H679" s="6">
        <f>H680+H685</f>
        <v>4934200.01</v>
      </c>
      <c r="I679" s="8">
        <f t="shared" si="59"/>
        <v>21.767921234553739</v>
      </c>
    </row>
    <row r="680" spans="1:9" ht="38.450000000000003" customHeight="1" x14ac:dyDescent="0.25">
      <c r="A680" s="21" t="s">
        <v>18</v>
      </c>
      <c r="B680" s="22" t="s">
        <v>311</v>
      </c>
      <c r="C680" s="22" t="s">
        <v>43</v>
      </c>
      <c r="D680" s="22" t="s">
        <v>135</v>
      </c>
      <c r="E680" s="22" t="s">
        <v>28</v>
      </c>
      <c r="F680" s="23"/>
      <c r="G680" s="6">
        <f>G681+G683</f>
        <v>22537300</v>
      </c>
      <c r="H680" s="6">
        <f>H681+H683</f>
        <v>4934200.01</v>
      </c>
      <c r="I680" s="8">
        <f t="shared" si="59"/>
        <v>21.893483292142356</v>
      </c>
    </row>
    <row r="681" spans="1:9" ht="134.85" customHeight="1" x14ac:dyDescent="0.25">
      <c r="A681" s="21" t="s">
        <v>20</v>
      </c>
      <c r="B681" s="22" t="s">
        <v>311</v>
      </c>
      <c r="C681" s="22" t="s">
        <v>43</v>
      </c>
      <c r="D681" s="22" t="s">
        <v>135</v>
      </c>
      <c r="E681" s="22" t="s">
        <v>28</v>
      </c>
      <c r="F681" s="23" t="s">
        <v>21</v>
      </c>
      <c r="G681" s="6">
        <f>G682</f>
        <v>22134300</v>
      </c>
      <c r="H681" s="6">
        <f>H682</f>
        <v>4757962.41</v>
      </c>
      <c r="I681" s="8">
        <f t="shared" si="59"/>
        <v>21.49587929141649</v>
      </c>
    </row>
    <row r="682" spans="1:9" ht="57.75" customHeight="1" x14ac:dyDescent="0.25">
      <c r="A682" s="21" t="s">
        <v>22</v>
      </c>
      <c r="B682" s="22" t="s">
        <v>311</v>
      </c>
      <c r="C682" s="22" t="s">
        <v>43</v>
      </c>
      <c r="D682" s="22" t="s">
        <v>135</v>
      </c>
      <c r="E682" s="22" t="s">
        <v>28</v>
      </c>
      <c r="F682" s="23" t="s">
        <v>23</v>
      </c>
      <c r="G682" s="6">
        <v>22134300</v>
      </c>
      <c r="H682" s="6">
        <v>4757962.41</v>
      </c>
      <c r="I682" s="8">
        <f t="shared" si="59"/>
        <v>21.49587929141649</v>
      </c>
    </row>
    <row r="683" spans="1:9" ht="57.75" customHeight="1" x14ac:dyDescent="0.25">
      <c r="A683" s="21" t="s">
        <v>29</v>
      </c>
      <c r="B683" s="22" t="s">
        <v>311</v>
      </c>
      <c r="C683" s="22" t="s">
        <v>43</v>
      </c>
      <c r="D683" s="22" t="s">
        <v>135</v>
      </c>
      <c r="E683" s="22" t="s">
        <v>28</v>
      </c>
      <c r="F683" s="23" t="s">
        <v>30</v>
      </c>
      <c r="G683" s="6">
        <f>G684</f>
        <v>403000</v>
      </c>
      <c r="H683" s="6">
        <f>H684</f>
        <v>176237.6</v>
      </c>
      <c r="I683" s="8">
        <f t="shared" si="59"/>
        <v>43.731414392059555</v>
      </c>
    </row>
    <row r="684" spans="1:9" ht="57.75" customHeight="1" x14ac:dyDescent="0.25">
      <c r="A684" s="21" t="s">
        <v>31</v>
      </c>
      <c r="B684" s="22" t="s">
        <v>311</v>
      </c>
      <c r="C684" s="22" t="s">
        <v>43</v>
      </c>
      <c r="D684" s="22" t="s">
        <v>135</v>
      </c>
      <c r="E684" s="22" t="s">
        <v>28</v>
      </c>
      <c r="F684" s="23" t="s">
        <v>32</v>
      </c>
      <c r="G684" s="6">
        <v>403000</v>
      </c>
      <c r="H684" s="6">
        <v>176237.6</v>
      </c>
      <c r="I684" s="8">
        <f t="shared" si="59"/>
        <v>43.731414392059555</v>
      </c>
    </row>
    <row r="685" spans="1:9" ht="192.6" customHeight="1" x14ac:dyDescent="0.25">
      <c r="A685" s="21" t="s">
        <v>33</v>
      </c>
      <c r="B685" s="22" t="s">
        <v>311</v>
      </c>
      <c r="C685" s="22" t="s">
        <v>43</v>
      </c>
      <c r="D685" s="22" t="s">
        <v>135</v>
      </c>
      <c r="E685" s="22" t="s">
        <v>34</v>
      </c>
      <c r="F685" s="23"/>
      <c r="G685" s="6">
        <f>G686+G688</f>
        <v>130000</v>
      </c>
      <c r="H685" s="6">
        <f>H686+H688</f>
        <v>0</v>
      </c>
      <c r="I685" s="8">
        <f t="shared" si="59"/>
        <v>0</v>
      </c>
    </row>
    <row r="686" spans="1:9" ht="134.85" customHeight="1" x14ac:dyDescent="0.25">
      <c r="A686" s="21" t="s">
        <v>20</v>
      </c>
      <c r="B686" s="22" t="s">
        <v>311</v>
      </c>
      <c r="C686" s="22" t="s">
        <v>43</v>
      </c>
      <c r="D686" s="22" t="s">
        <v>135</v>
      </c>
      <c r="E686" s="22" t="s">
        <v>34</v>
      </c>
      <c r="F686" s="23" t="s">
        <v>21</v>
      </c>
      <c r="G686" s="6">
        <f>G687</f>
        <v>130000</v>
      </c>
      <c r="H686" s="6">
        <f>H687</f>
        <v>0</v>
      </c>
      <c r="I686" s="7">
        <f t="shared" si="59"/>
        <v>0</v>
      </c>
    </row>
    <row r="687" spans="1:9" ht="57.75" customHeight="1" x14ac:dyDescent="0.25">
      <c r="A687" s="21" t="s">
        <v>22</v>
      </c>
      <c r="B687" s="22" t="s">
        <v>311</v>
      </c>
      <c r="C687" s="22" t="s">
        <v>43</v>
      </c>
      <c r="D687" s="22" t="s">
        <v>135</v>
      </c>
      <c r="E687" s="22" t="s">
        <v>34</v>
      </c>
      <c r="F687" s="23" t="s">
        <v>23</v>
      </c>
      <c r="G687" s="6">
        <v>130000</v>
      </c>
      <c r="H687" s="6">
        <v>0</v>
      </c>
      <c r="I687" s="7">
        <f t="shared" si="59"/>
        <v>0</v>
      </c>
    </row>
    <row r="688" spans="1:9" ht="57.75" hidden="1" customHeight="1" x14ac:dyDescent="0.25">
      <c r="A688" s="21" t="s">
        <v>29</v>
      </c>
      <c r="B688" s="22" t="s">
        <v>311</v>
      </c>
      <c r="C688" s="22" t="s">
        <v>43</v>
      </c>
      <c r="D688" s="22" t="s">
        <v>135</v>
      </c>
      <c r="E688" s="22" t="s">
        <v>34</v>
      </c>
      <c r="F688" s="23" t="s">
        <v>30</v>
      </c>
      <c r="G688" s="6">
        <f>G689</f>
        <v>0</v>
      </c>
      <c r="H688" s="6">
        <f>H689</f>
        <v>0</v>
      </c>
      <c r="I688" s="7" t="e">
        <f t="shared" si="59"/>
        <v>#DIV/0!</v>
      </c>
    </row>
    <row r="689" spans="1:9" ht="57.75" hidden="1" customHeight="1" x14ac:dyDescent="0.25">
      <c r="A689" s="21" t="s">
        <v>31</v>
      </c>
      <c r="B689" s="22" t="s">
        <v>311</v>
      </c>
      <c r="C689" s="22" t="s">
        <v>43</v>
      </c>
      <c r="D689" s="22" t="s">
        <v>135</v>
      </c>
      <c r="E689" s="22" t="s">
        <v>34</v>
      </c>
      <c r="F689" s="23" t="s">
        <v>32</v>
      </c>
      <c r="G689" s="6">
        <v>0</v>
      </c>
      <c r="H689" s="6"/>
      <c r="I689" s="7" t="e">
        <f t="shared" si="59"/>
        <v>#DIV/0!</v>
      </c>
    </row>
    <row r="690" spans="1:9" ht="38.450000000000003" customHeight="1" x14ac:dyDescent="0.25">
      <c r="A690" s="21" t="s">
        <v>26</v>
      </c>
      <c r="B690" s="22" t="s">
        <v>311</v>
      </c>
      <c r="C690" s="22" t="s">
        <v>43</v>
      </c>
      <c r="D690" s="22" t="s">
        <v>135</v>
      </c>
      <c r="E690" s="22" t="s">
        <v>35</v>
      </c>
      <c r="F690" s="23"/>
      <c r="G690" s="6">
        <f t="shared" ref="G690:H692" si="62">G691</f>
        <v>1805137</v>
      </c>
      <c r="H690" s="6">
        <f t="shared" si="62"/>
        <v>335879.75</v>
      </c>
      <c r="I690" s="8">
        <f t="shared" si="59"/>
        <v>18.606884131232146</v>
      </c>
    </row>
    <row r="691" spans="1:9" ht="38.450000000000003" customHeight="1" x14ac:dyDescent="0.25">
      <c r="A691" s="21" t="s">
        <v>18</v>
      </c>
      <c r="B691" s="22" t="s">
        <v>311</v>
      </c>
      <c r="C691" s="22" t="s">
        <v>43</v>
      </c>
      <c r="D691" s="22" t="s">
        <v>135</v>
      </c>
      <c r="E691" s="22" t="s">
        <v>36</v>
      </c>
      <c r="F691" s="23"/>
      <c r="G691" s="6">
        <f t="shared" si="62"/>
        <v>1805137</v>
      </c>
      <c r="H691" s="6">
        <f t="shared" si="62"/>
        <v>335879.75</v>
      </c>
      <c r="I691" s="8">
        <f t="shared" si="59"/>
        <v>18.606884131232146</v>
      </c>
    </row>
    <row r="692" spans="1:9" ht="134.85" customHeight="1" x14ac:dyDescent="0.25">
      <c r="A692" s="21" t="s">
        <v>20</v>
      </c>
      <c r="B692" s="22" t="s">
        <v>311</v>
      </c>
      <c r="C692" s="22" t="s">
        <v>43</v>
      </c>
      <c r="D692" s="22" t="s">
        <v>135</v>
      </c>
      <c r="E692" s="22" t="s">
        <v>36</v>
      </c>
      <c r="F692" s="23" t="s">
        <v>21</v>
      </c>
      <c r="G692" s="6">
        <f t="shared" si="62"/>
        <v>1805137</v>
      </c>
      <c r="H692" s="6">
        <f t="shared" si="62"/>
        <v>335879.75</v>
      </c>
      <c r="I692" s="8">
        <f t="shared" si="59"/>
        <v>18.606884131232146</v>
      </c>
    </row>
    <row r="693" spans="1:9" ht="57.75" customHeight="1" x14ac:dyDescent="0.25">
      <c r="A693" s="21" t="s">
        <v>22</v>
      </c>
      <c r="B693" s="22" t="s">
        <v>311</v>
      </c>
      <c r="C693" s="22" t="s">
        <v>43</v>
      </c>
      <c r="D693" s="22" t="s">
        <v>135</v>
      </c>
      <c r="E693" s="22" t="s">
        <v>36</v>
      </c>
      <c r="F693" s="23" t="s">
        <v>23</v>
      </c>
      <c r="G693" s="6">
        <v>1805137</v>
      </c>
      <c r="H693" s="6">
        <v>335879.75</v>
      </c>
      <c r="I693" s="8">
        <f t="shared" si="59"/>
        <v>18.606884131232146</v>
      </c>
    </row>
    <row r="694" spans="1:9" ht="192.6" hidden="1" customHeight="1" x14ac:dyDescent="0.25">
      <c r="A694" s="21" t="s">
        <v>33</v>
      </c>
      <c r="B694" s="22" t="s">
        <v>311</v>
      </c>
      <c r="C694" s="22" t="s">
        <v>43</v>
      </c>
      <c r="D694" s="22" t="s">
        <v>135</v>
      </c>
      <c r="E694" s="22" t="s">
        <v>37</v>
      </c>
      <c r="F694" s="23"/>
      <c r="G694" s="6"/>
      <c r="H694" s="6"/>
      <c r="I694" s="7" t="e">
        <f t="shared" si="59"/>
        <v>#DIV/0!</v>
      </c>
    </row>
    <row r="695" spans="1:9" ht="57.75" hidden="1" customHeight="1" x14ac:dyDescent="0.25">
      <c r="A695" s="21" t="s">
        <v>29</v>
      </c>
      <c r="B695" s="22" t="s">
        <v>311</v>
      </c>
      <c r="C695" s="22" t="s">
        <v>43</v>
      </c>
      <c r="D695" s="22" t="s">
        <v>135</v>
      </c>
      <c r="E695" s="22" t="s">
        <v>37</v>
      </c>
      <c r="F695" s="23" t="s">
        <v>30</v>
      </c>
      <c r="G695" s="6">
        <v>0</v>
      </c>
      <c r="H695" s="6"/>
      <c r="I695" s="7" t="e">
        <f t="shared" si="59"/>
        <v>#DIV/0!</v>
      </c>
    </row>
    <row r="696" spans="1:9" ht="43.5" hidden="1" customHeight="1" x14ac:dyDescent="0.25">
      <c r="A696" s="21" t="s">
        <v>31</v>
      </c>
      <c r="B696" s="22" t="s">
        <v>311</v>
      </c>
      <c r="C696" s="22" t="s">
        <v>43</v>
      </c>
      <c r="D696" s="22" t="s">
        <v>135</v>
      </c>
      <c r="E696" s="22" t="s">
        <v>37</v>
      </c>
      <c r="F696" s="23" t="s">
        <v>32</v>
      </c>
      <c r="G696" s="6">
        <v>0</v>
      </c>
      <c r="H696" s="6"/>
      <c r="I696" s="7" t="e">
        <f t="shared" si="59"/>
        <v>#DIV/0!</v>
      </c>
    </row>
    <row r="697" spans="1:9" ht="38.450000000000003" customHeight="1" x14ac:dyDescent="0.25">
      <c r="A697" s="21" t="s">
        <v>424</v>
      </c>
      <c r="B697" s="22" t="s">
        <v>311</v>
      </c>
      <c r="C697" s="22" t="s">
        <v>425</v>
      </c>
      <c r="D697" s="22"/>
      <c r="E697" s="22"/>
      <c r="F697" s="23"/>
      <c r="G697" s="6">
        <f>G698</f>
        <v>111838882</v>
      </c>
      <c r="H697" s="6">
        <f>H698</f>
        <v>20778837.190000001</v>
      </c>
      <c r="I697" s="7">
        <f t="shared" si="59"/>
        <v>18.579260466856244</v>
      </c>
    </row>
    <row r="698" spans="1:9" ht="38.450000000000003" customHeight="1" x14ac:dyDescent="0.25">
      <c r="A698" s="21" t="s">
        <v>426</v>
      </c>
      <c r="B698" s="22" t="s">
        <v>311</v>
      </c>
      <c r="C698" s="22" t="s">
        <v>425</v>
      </c>
      <c r="D698" s="22" t="s">
        <v>11</v>
      </c>
      <c r="E698" s="22"/>
      <c r="F698" s="23"/>
      <c r="G698" s="6">
        <f>G699+G774</f>
        <v>111838882</v>
      </c>
      <c r="H698" s="6">
        <f>H699+H774</f>
        <v>20778837.190000001</v>
      </c>
      <c r="I698" s="7">
        <f t="shared" si="59"/>
        <v>18.579260466856244</v>
      </c>
    </row>
    <row r="699" spans="1:9" ht="57.75" customHeight="1" x14ac:dyDescent="0.25">
      <c r="A699" s="21" t="s">
        <v>427</v>
      </c>
      <c r="B699" s="22" t="s">
        <v>311</v>
      </c>
      <c r="C699" s="22" t="s">
        <v>425</v>
      </c>
      <c r="D699" s="22" t="s">
        <v>11</v>
      </c>
      <c r="E699" s="22" t="s">
        <v>428</v>
      </c>
      <c r="F699" s="23"/>
      <c r="G699" s="6">
        <f>G700+G740+G763</f>
        <v>111475382</v>
      </c>
      <c r="H699" s="6">
        <f>H700+H740+H763</f>
        <v>20778837.190000001</v>
      </c>
      <c r="I699" s="7">
        <f t="shared" si="59"/>
        <v>18.639843898449257</v>
      </c>
    </row>
    <row r="700" spans="1:9" ht="96.2" customHeight="1" x14ac:dyDescent="0.25">
      <c r="A700" s="21" t="s">
        <v>681</v>
      </c>
      <c r="B700" s="22" t="s">
        <v>311</v>
      </c>
      <c r="C700" s="22" t="s">
        <v>425</v>
      </c>
      <c r="D700" s="22" t="s">
        <v>11</v>
      </c>
      <c r="E700" s="22" t="s">
        <v>429</v>
      </c>
      <c r="F700" s="23"/>
      <c r="G700" s="6">
        <f>G701+G708+G718+G722+G732+G736</f>
        <v>73933237</v>
      </c>
      <c r="H700" s="6">
        <f>H701+H708+H718+H722+H732+H736</f>
        <v>13426153.07</v>
      </c>
      <c r="I700" s="7">
        <f t="shared" si="59"/>
        <v>18.159833945861184</v>
      </c>
    </row>
    <row r="701" spans="1:9" ht="96.2" customHeight="1" x14ac:dyDescent="0.25">
      <c r="A701" s="21" t="s">
        <v>682</v>
      </c>
      <c r="B701" s="22" t="s">
        <v>311</v>
      </c>
      <c r="C701" s="22" t="s">
        <v>425</v>
      </c>
      <c r="D701" s="22" t="s">
        <v>11</v>
      </c>
      <c r="E701" s="22" t="s">
        <v>430</v>
      </c>
      <c r="F701" s="23"/>
      <c r="G701" s="6">
        <f>G702+G705</f>
        <v>110000</v>
      </c>
      <c r="H701" s="6">
        <f>H702+H705</f>
        <v>0</v>
      </c>
      <c r="I701" s="7">
        <f t="shared" ref="I701:I770" si="63">H701/G701*100</f>
        <v>0</v>
      </c>
    </row>
    <row r="702" spans="1:9" ht="153.94999999999999" customHeight="1" x14ac:dyDescent="0.25">
      <c r="A702" s="21" t="s">
        <v>431</v>
      </c>
      <c r="B702" s="22" t="s">
        <v>311</v>
      </c>
      <c r="C702" s="22" t="s">
        <v>425</v>
      </c>
      <c r="D702" s="22" t="s">
        <v>11</v>
      </c>
      <c r="E702" s="22" t="s">
        <v>432</v>
      </c>
      <c r="F702" s="23"/>
      <c r="G702" s="6">
        <f>G703</f>
        <v>50000</v>
      </c>
      <c r="H702" s="6">
        <f>H703</f>
        <v>0</v>
      </c>
      <c r="I702" s="7">
        <f t="shared" si="63"/>
        <v>0</v>
      </c>
    </row>
    <row r="703" spans="1:9" ht="57.75" customHeight="1" x14ac:dyDescent="0.25">
      <c r="A703" s="21" t="s">
        <v>29</v>
      </c>
      <c r="B703" s="22" t="s">
        <v>311</v>
      </c>
      <c r="C703" s="22" t="s">
        <v>425</v>
      </c>
      <c r="D703" s="22" t="s">
        <v>11</v>
      </c>
      <c r="E703" s="22" t="s">
        <v>432</v>
      </c>
      <c r="F703" s="23" t="s">
        <v>30</v>
      </c>
      <c r="G703" s="6">
        <f>G704</f>
        <v>50000</v>
      </c>
      <c r="H703" s="6">
        <f>H704</f>
        <v>0</v>
      </c>
      <c r="I703" s="7">
        <f t="shared" si="63"/>
        <v>0</v>
      </c>
    </row>
    <row r="704" spans="1:9" ht="57.75" customHeight="1" x14ac:dyDescent="0.25">
      <c r="A704" s="21" t="s">
        <v>31</v>
      </c>
      <c r="B704" s="22" t="s">
        <v>311</v>
      </c>
      <c r="C704" s="22" t="s">
        <v>425</v>
      </c>
      <c r="D704" s="22" t="s">
        <v>11</v>
      </c>
      <c r="E704" s="22" t="s">
        <v>432</v>
      </c>
      <c r="F704" s="23" t="s">
        <v>32</v>
      </c>
      <c r="G704" s="6">
        <v>50000</v>
      </c>
      <c r="H704" s="6">
        <v>0</v>
      </c>
      <c r="I704" s="7">
        <f t="shared" si="63"/>
        <v>0</v>
      </c>
    </row>
    <row r="705" spans="1:9" ht="77.099999999999994" customHeight="1" x14ac:dyDescent="0.25">
      <c r="A705" s="21" t="s">
        <v>433</v>
      </c>
      <c r="B705" s="22" t="s">
        <v>311</v>
      </c>
      <c r="C705" s="22" t="s">
        <v>425</v>
      </c>
      <c r="D705" s="22" t="s">
        <v>11</v>
      </c>
      <c r="E705" s="22" t="s">
        <v>434</v>
      </c>
      <c r="F705" s="23"/>
      <c r="G705" s="6">
        <f>G706</f>
        <v>60000</v>
      </c>
      <c r="H705" s="6">
        <f>H706</f>
        <v>0</v>
      </c>
      <c r="I705" s="7">
        <f t="shared" si="63"/>
        <v>0</v>
      </c>
    </row>
    <row r="706" spans="1:9" ht="57.75" customHeight="1" x14ac:dyDescent="0.25">
      <c r="A706" s="21" t="s">
        <v>29</v>
      </c>
      <c r="B706" s="22" t="s">
        <v>311</v>
      </c>
      <c r="C706" s="22" t="s">
        <v>425</v>
      </c>
      <c r="D706" s="22" t="s">
        <v>11</v>
      </c>
      <c r="E706" s="22" t="s">
        <v>434</v>
      </c>
      <c r="F706" s="23" t="s">
        <v>30</v>
      </c>
      <c r="G706" s="6">
        <f>G707</f>
        <v>60000</v>
      </c>
      <c r="H706" s="6">
        <f>H707</f>
        <v>0</v>
      </c>
      <c r="I706" s="7">
        <f t="shared" si="63"/>
        <v>0</v>
      </c>
    </row>
    <row r="707" spans="1:9" ht="57.75" customHeight="1" x14ac:dyDescent="0.25">
      <c r="A707" s="21" t="s">
        <v>31</v>
      </c>
      <c r="B707" s="22" t="s">
        <v>311</v>
      </c>
      <c r="C707" s="22" t="s">
        <v>425</v>
      </c>
      <c r="D707" s="22" t="s">
        <v>11</v>
      </c>
      <c r="E707" s="22" t="s">
        <v>434</v>
      </c>
      <c r="F707" s="23" t="s">
        <v>32</v>
      </c>
      <c r="G707" s="6">
        <v>60000</v>
      </c>
      <c r="H707" s="6">
        <v>0</v>
      </c>
      <c r="I707" s="7">
        <f t="shared" si="63"/>
        <v>0</v>
      </c>
    </row>
    <row r="708" spans="1:9" ht="96.2" customHeight="1" x14ac:dyDescent="0.25">
      <c r="A708" s="21" t="s">
        <v>683</v>
      </c>
      <c r="B708" s="22" t="s">
        <v>311</v>
      </c>
      <c r="C708" s="22" t="s">
        <v>425</v>
      </c>
      <c r="D708" s="22" t="s">
        <v>11</v>
      </c>
      <c r="E708" s="22" t="s">
        <v>435</v>
      </c>
      <c r="F708" s="23"/>
      <c r="G708" s="6">
        <f>G712+G715+G709</f>
        <v>1800549</v>
      </c>
      <c r="H708" s="6">
        <f>H712+H715+H709</f>
        <v>14400</v>
      </c>
      <c r="I708" s="8">
        <f t="shared" si="63"/>
        <v>0.79975607439730889</v>
      </c>
    </row>
    <row r="709" spans="1:9" ht="62.25" customHeight="1" x14ac:dyDescent="0.25">
      <c r="A709" s="46" t="s">
        <v>589</v>
      </c>
      <c r="B709" s="47" t="s">
        <v>311</v>
      </c>
      <c r="C709" s="47" t="s">
        <v>425</v>
      </c>
      <c r="D709" s="47" t="s">
        <v>11</v>
      </c>
      <c r="E709" s="47" t="s">
        <v>583</v>
      </c>
      <c r="F709" s="48"/>
      <c r="G709" s="6">
        <f>G710</f>
        <v>1590249</v>
      </c>
      <c r="H709" s="6">
        <f>H710</f>
        <v>0</v>
      </c>
      <c r="I709" s="8">
        <f t="shared" si="63"/>
        <v>0</v>
      </c>
    </row>
    <row r="710" spans="1:9" ht="96.2" customHeight="1" x14ac:dyDescent="0.25">
      <c r="A710" s="46" t="s">
        <v>147</v>
      </c>
      <c r="B710" s="47" t="s">
        <v>311</v>
      </c>
      <c r="C710" s="47" t="s">
        <v>425</v>
      </c>
      <c r="D710" s="47" t="s">
        <v>11</v>
      </c>
      <c r="E710" s="47" t="s">
        <v>583</v>
      </c>
      <c r="F710" s="48" t="s">
        <v>148</v>
      </c>
      <c r="G710" s="6">
        <f>G711</f>
        <v>1590249</v>
      </c>
      <c r="H710" s="6">
        <f>H711</f>
        <v>0</v>
      </c>
      <c r="I710" s="8">
        <f t="shared" si="63"/>
        <v>0</v>
      </c>
    </row>
    <row r="711" spans="1:9" ht="60" customHeight="1" x14ac:dyDescent="0.25">
      <c r="A711" s="46" t="s">
        <v>318</v>
      </c>
      <c r="B711" s="47" t="s">
        <v>311</v>
      </c>
      <c r="C711" s="47" t="s">
        <v>425</v>
      </c>
      <c r="D711" s="47" t="s">
        <v>11</v>
      </c>
      <c r="E711" s="47" t="s">
        <v>583</v>
      </c>
      <c r="F711" s="48" t="s">
        <v>319</v>
      </c>
      <c r="G711" s="6">
        <v>1590249</v>
      </c>
      <c r="H711" s="6">
        <v>0</v>
      </c>
      <c r="I711" s="8">
        <f t="shared" si="63"/>
        <v>0</v>
      </c>
    </row>
    <row r="712" spans="1:9" ht="57.75" customHeight="1" x14ac:dyDescent="0.25">
      <c r="A712" s="21" t="s">
        <v>316</v>
      </c>
      <c r="B712" s="22" t="s">
        <v>311</v>
      </c>
      <c r="C712" s="22" t="s">
        <v>425</v>
      </c>
      <c r="D712" s="22" t="s">
        <v>11</v>
      </c>
      <c r="E712" s="22" t="s">
        <v>436</v>
      </c>
      <c r="F712" s="23"/>
      <c r="G712" s="6">
        <f>G713</f>
        <v>156300</v>
      </c>
      <c r="H712" s="6">
        <f>H713</f>
        <v>14400</v>
      </c>
      <c r="I712" s="8">
        <f t="shared" si="63"/>
        <v>9.2130518234165066</v>
      </c>
    </row>
    <row r="713" spans="1:9" ht="57.75" customHeight="1" x14ac:dyDescent="0.25">
      <c r="A713" s="21" t="s">
        <v>147</v>
      </c>
      <c r="B713" s="22" t="s">
        <v>311</v>
      </c>
      <c r="C713" s="22" t="s">
        <v>425</v>
      </c>
      <c r="D713" s="22" t="s">
        <v>11</v>
      </c>
      <c r="E713" s="22" t="s">
        <v>436</v>
      </c>
      <c r="F713" s="23" t="s">
        <v>148</v>
      </c>
      <c r="G713" s="6">
        <f>G714</f>
        <v>156300</v>
      </c>
      <c r="H713" s="6">
        <f>H714</f>
        <v>14400</v>
      </c>
      <c r="I713" s="8">
        <f t="shared" si="63"/>
        <v>9.2130518234165066</v>
      </c>
    </row>
    <row r="714" spans="1:9" ht="38.450000000000003" customHeight="1" x14ac:dyDescent="0.25">
      <c r="A714" s="21" t="s">
        <v>318</v>
      </c>
      <c r="B714" s="22" t="s">
        <v>311</v>
      </c>
      <c r="C714" s="22" t="s">
        <v>425</v>
      </c>
      <c r="D714" s="22" t="s">
        <v>11</v>
      </c>
      <c r="E714" s="22" t="s">
        <v>436</v>
      </c>
      <c r="F714" s="23" t="s">
        <v>319</v>
      </c>
      <c r="G714" s="6">
        <v>156300</v>
      </c>
      <c r="H714" s="6">
        <v>14400</v>
      </c>
      <c r="I714" s="8">
        <f t="shared" si="63"/>
        <v>9.2130518234165066</v>
      </c>
    </row>
    <row r="715" spans="1:9" ht="38.450000000000003" customHeight="1" x14ac:dyDescent="0.25">
      <c r="A715" s="21" t="s">
        <v>437</v>
      </c>
      <c r="B715" s="22" t="s">
        <v>311</v>
      </c>
      <c r="C715" s="22" t="s">
        <v>425</v>
      </c>
      <c r="D715" s="22" t="s">
        <v>11</v>
      </c>
      <c r="E715" s="22" t="s">
        <v>438</v>
      </c>
      <c r="F715" s="23"/>
      <c r="G715" s="6">
        <f>G716</f>
        <v>54000</v>
      </c>
      <c r="H715" s="6">
        <f>H716</f>
        <v>0</v>
      </c>
      <c r="I715" s="8">
        <f t="shared" si="63"/>
        <v>0</v>
      </c>
    </row>
    <row r="716" spans="1:9" ht="57.75" customHeight="1" x14ac:dyDescent="0.25">
      <c r="A716" s="21" t="s">
        <v>147</v>
      </c>
      <c r="B716" s="22" t="s">
        <v>311</v>
      </c>
      <c r="C716" s="22" t="s">
        <v>425</v>
      </c>
      <c r="D716" s="22" t="s">
        <v>11</v>
      </c>
      <c r="E716" s="22" t="s">
        <v>438</v>
      </c>
      <c r="F716" s="23" t="s">
        <v>148</v>
      </c>
      <c r="G716" s="6">
        <f>G717</f>
        <v>54000</v>
      </c>
      <c r="H716" s="6">
        <f>H717</f>
        <v>0</v>
      </c>
      <c r="I716" s="7">
        <f t="shared" si="63"/>
        <v>0</v>
      </c>
    </row>
    <row r="717" spans="1:9" ht="38.450000000000003" customHeight="1" x14ac:dyDescent="0.25">
      <c r="A717" s="21" t="s">
        <v>318</v>
      </c>
      <c r="B717" s="22" t="s">
        <v>311</v>
      </c>
      <c r="C717" s="22" t="s">
        <v>425</v>
      </c>
      <c r="D717" s="22" t="s">
        <v>11</v>
      </c>
      <c r="E717" s="22" t="s">
        <v>438</v>
      </c>
      <c r="F717" s="23" t="s">
        <v>319</v>
      </c>
      <c r="G717" s="6">
        <v>54000</v>
      </c>
      <c r="H717" s="6">
        <v>0</v>
      </c>
      <c r="I717" s="7">
        <f t="shared" si="63"/>
        <v>0</v>
      </c>
    </row>
    <row r="718" spans="1:9" ht="57.75" customHeight="1" x14ac:dyDescent="0.25">
      <c r="A718" s="21" t="s">
        <v>684</v>
      </c>
      <c r="B718" s="22" t="s">
        <v>311</v>
      </c>
      <c r="C718" s="22" t="s">
        <v>425</v>
      </c>
      <c r="D718" s="22" t="s">
        <v>11</v>
      </c>
      <c r="E718" s="22" t="s">
        <v>439</v>
      </c>
      <c r="F718" s="23"/>
      <c r="G718" s="6">
        <f t="shared" ref="G718:H720" si="64">G719</f>
        <v>136900</v>
      </c>
      <c r="H718" s="6">
        <f t="shared" si="64"/>
        <v>0</v>
      </c>
      <c r="I718" s="7">
        <f t="shared" si="63"/>
        <v>0</v>
      </c>
    </row>
    <row r="719" spans="1:9" ht="38.450000000000003" customHeight="1" x14ac:dyDescent="0.25">
      <c r="A719" s="21" t="s">
        <v>440</v>
      </c>
      <c r="B719" s="22" t="s">
        <v>311</v>
      </c>
      <c r="C719" s="22" t="s">
        <v>425</v>
      </c>
      <c r="D719" s="22" t="s">
        <v>11</v>
      </c>
      <c r="E719" s="22" t="s">
        <v>441</v>
      </c>
      <c r="F719" s="23"/>
      <c r="G719" s="6">
        <f t="shared" si="64"/>
        <v>136900</v>
      </c>
      <c r="H719" s="6">
        <f t="shared" si="64"/>
        <v>0</v>
      </c>
      <c r="I719" s="7">
        <f t="shared" si="63"/>
        <v>0</v>
      </c>
    </row>
    <row r="720" spans="1:9" ht="57.75" customHeight="1" x14ac:dyDescent="0.25">
      <c r="A720" s="21" t="s">
        <v>147</v>
      </c>
      <c r="B720" s="22" t="s">
        <v>311</v>
      </c>
      <c r="C720" s="22" t="s">
        <v>425</v>
      </c>
      <c r="D720" s="22" t="s">
        <v>11</v>
      </c>
      <c r="E720" s="22" t="s">
        <v>441</v>
      </c>
      <c r="F720" s="23" t="s">
        <v>148</v>
      </c>
      <c r="G720" s="6">
        <f t="shared" si="64"/>
        <v>136900</v>
      </c>
      <c r="H720" s="6">
        <f t="shared" si="64"/>
        <v>0</v>
      </c>
      <c r="I720" s="7">
        <f t="shared" si="63"/>
        <v>0</v>
      </c>
    </row>
    <row r="721" spans="1:9" ht="38.450000000000003" customHeight="1" x14ac:dyDescent="0.25">
      <c r="A721" s="21" t="s">
        <v>318</v>
      </c>
      <c r="B721" s="22" t="s">
        <v>311</v>
      </c>
      <c r="C721" s="22" t="s">
        <v>425</v>
      </c>
      <c r="D721" s="22" t="s">
        <v>11</v>
      </c>
      <c r="E721" s="22" t="s">
        <v>441</v>
      </c>
      <c r="F721" s="23" t="s">
        <v>319</v>
      </c>
      <c r="G721" s="6">
        <v>136900</v>
      </c>
      <c r="H721" s="6">
        <v>0</v>
      </c>
      <c r="I721" s="7">
        <f t="shared" si="63"/>
        <v>0</v>
      </c>
    </row>
    <row r="722" spans="1:9" ht="57.75" customHeight="1" x14ac:dyDescent="0.25">
      <c r="A722" s="21" t="s">
        <v>650</v>
      </c>
      <c r="B722" s="22" t="s">
        <v>311</v>
      </c>
      <c r="C722" s="22" t="s">
        <v>425</v>
      </c>
      <c r="D722" s="22" t="s">
        <v>11</v>
      </c>
      <c r="E722" s="22" t="s">
        <v>442</v>
      </c>
      <c r="F722" s="23"/>
      <c r="G722" s="6">
        <f>G723+G726+G729</f>
        <v>66755508</v>
      </c>
      <c r="H722" s="6">
        <f>H723+H726+H729</f>
        <v>12896275.789999999</v>
      </c>
      <c r="I722" s="8">
        <f t="shared" si="63"/>
        <v>19.318669239997394</v>
      </c>
    </row>
    <row r="723" spans="1:9" ht="57.75" customHeight="1" x14ac:dyDescent="0.25">
      <c r="A723" s="21" t="s">
        <v>305</v>
      </c>
      <c r="B723" s="22" t="s">
        <v>311</v>
      </c>
      <c r="C723" s="22" t="s">
        <v>425</v>
      </c>
      <c r="D723" s="22" t="s">
        <v>11</v>
      </c>
      <c r="E723" s="22" t="s">
        <v>443</v>
      </c>
      <c r="F723" s="23"/>
      <c r="G723" s="6">
        <f>G724</f>
        <v>65605508</v>
      </c>
      <c r="H723" s="6">
        <f>H724</f>
        <v>12896275.789999999</v>
      </c>
      <c r="I723" s="8">
        <f t="shared" si="63"/>
        <v>19.65730650237477</v>
      </c>
    </row>
    <row r="724" spans="1:9" ht="57.75" customHeight="1" x14ac:dyDescent="0.25">
      <c r="A724" s="21" t="s">
        <v>147</v>
      </c>
      <c r="B724" s="22" t="s">
        <v>311</v>
      </c>
      <c r="C724" s="22" t="s">
        <v>425</v>
      </c>
      <c r="D724" s="22" t="s">
        <v>11</v>
      </c>
      <c r="E724" s="22" t="s">
        <v>443</v>
      </c>
      <c r="F724" s="23" t="s">
        <v>148</v>
      </c>
      <c r="G724" s="6">
        <f>G725</f>
        <v>65605508</v>
      </c>
      <c r="H724" s="6">
        <f>H725</f>
        <v>12896275.789999999</v>
      </c>
      <c r="I724" s="8">
        <f t="shared" si="63"/>
        <v>19.65730650237477</v>
      </c>
    </row>
    <row r="725" spans="1:9" ht="38.450000000000003" customHeight="1" x14ac:dyDescent="0.25">
      <c r="A725" s="21" t="s">
        <v>318</v>
      </c>
      <c r="B725" s="22" t="s">
        <v>311</v>
      </c>
      <c r="C725" s="22" t="s">
        <v>425</v>
      </c>
      <c r="D725" s="22" t="s">
        <v>11</v>
      </c>
      <c r="E725" s="22" t="s">
        <v>443</v>
      </c>
      <c r="F725" s="23" t="s">
        <v>319</v>
      </c>
      <c r="G725" s="6">
        <v>65605508</v>
      </c>
      <c r="H725" s="6">
        <v>12896275.789999999</v>
      </c>
      <c r="I725" s="8">
        <f t="shared" si="63"/>
        <v>19.65730650237477</v>
      </c>
    </row>
    <row r="726" spans="1:9" ht="134.85" customHeight="1" x14ac:dyDescent="0.25">
      <c r="A726" s="21" t="s">
        <v>444</v>
      </c>
      <c r="B726" s="22" t="s">
        <v>311</v>
      </c>
      <c r="C726" s="22" t="s">
        <v>425</v>
      </c>
      <c r="D726" s="22" t="s">
        <v>11</v>
      </c>
      <c r="E726" s="22" t="s">
        <v>445</v>
      </c>
      <c r="F726" s="23"/>
      <c r="G726" s="6">
        <f>G727</f>
        <v>100000</v>
      </c>
      <c r="H726" s="6">
        <f>H727</f>
        <v>0</v>
      </c>
      <c r="I726" s="8">
        <f t="shared" si="63"/>
        <v>0</v>
      </c>
    </row>
    <row r="727" spans="1:9" ht="57.75" customHeight="1" x14ac:dyDescent="0.25">
      <c r="A727" s="21" t="s">
        <v>147</v>
      </c>
      <c r="B727" s="22" t="s">
        <v>311</v>
      </c>
      <c r="C727" s="22" t="s">
        <v>425</v>
      </c>
      <c r="D727" s="22" t="s">
        <v>11</v>
      </c>
      <c r="E727" s="22" t="s">
        <v>445</v>
      </c>
      <c r="F727" s="23" t="s">
        <v>148</v>
      </c>
      <c r="G727" s="6">
        <f>G728</f>
        <v>100000</v>
      </c>
      <c r="H727" s="6">
        <f>H728</f>
        <v>0</v>
      </c>
      <c r="I727" s="8">
        <f t="shared" si="63"/>
        <v>0</v>
      </c>
    </row>
    <row r="728" spans="1:9" ht="38.450000000000003" customHeight="1" x14ac:dyDescent="0.25">
      <c r="A728" s="21" t="s">
        <v>318</v>
      </c>
      <c r="B728" s="22" t="s">
        <v>311</v>
      </c>
      <c r="C728" s="22" t="s">
        <v>425</v>
      </c>
      <c r="D728" s="22" t="s">
        <v>11</v>
      </c>
      <c r="E728" s="22" t="s">
        <v>445</v>
      </c>
      <c r="F728" s="23" t="s">
        <v>319</v>
      </c>
      <c r="G728" s="6">
        <v>100000</v>
      </c>
      <c r="H728" s="6">
        <v>0</v>
      </c>
      <c r="I728" s="8">
        <f t="shared" si="63"/>
        <v>0</v>
      </c>
    </row>
    <row r="729" spans="1:9" ht="192.6" customHeight="1" x14ac:dyDescent="0.25">
      <c r="A729" s="21" t="s">
        <v>33</v>
      </c>
      <c r="B729" s="22" t="s">
        <v>311</v>
      </c>
      <c r="C729" s="22" t="s">
        <v>425</v>
      </c>
      <c r="D729" s="22" t="s">
        <v>11</v>
      </c>
      <c r="E729" s="22" t="s">
        <v>446</v>
      </c>
      <c r="F729" s="23"/>
      <c r="G729" s="6">
        <f>G730</f>
        <v>1050000</v>
      </c>
      <c r="H729" s="6">
        <f>H730</f>
        <v>0</v>
      </c>
      <c r="I729" s="8">
        <f t="shared" si="63"/>
        <v>0</v>
      </c>
    </row>
    <row r="730" spans="1:9" ht="57.75" customHeight="1" x14ac:dyDescent="0.25">
      <c r="A730" s="21" t="s">
        <v>147</v>
      </c>
      <c r="B730" s="22" t="s">
        <v>311</v>
      </c>
      <c r="C730" s="22" t="s">
        <v>425</v>
      </c>
      <c r="D730" s="22" t="s">
        <v>11</v>
      </c>
      <c r="E730" s="22" t="s">
        <v>446</v>
      </c>
      <c r="F730" s="23" t="s">
        <v>148</v>
      </c>
      <c r="G730" s="6">
        <f>G731</f>
        <v>1050000</v>
      </c>
      <c r="H730" s="6">
        <f>H731</f>
        <v>0</v>
      </c>
      <c r="I730" s="8">
        <f t="shared" si="63"/>
        <v>0</v>
      </c>
    </row>
    <row r="731" spans="1:9" ht="38.450000000000003" customHeight="1" x14ac:dyDescent="0.25">
      <c r="A731" s="21" t="s">
        <v>318</v>
      </c>
      <c r="B731" s="22" t="s">
        <v>311</v>
      </c>
      <c r="C731" s="22" t="s">
        <v>425</v>
      </c>
      <c r="D731" s="22" t="s">
        <v>11</v>
      </c>
      <c r="E731" s="22" t="s">
        <v>446</v>
      </c>
      <c r="F731" s="23" t="s">
        <v>319</v>
      </c>
      <c r="G731" s="6">
        <v>1050000</v>
      </c>
      <c r="H731" s="6">
        <v>0</v>
      </c>
      <c r="I731" s="8">
        <f t="shared" si="63"/>
        <v>0</v>
      </c>
    </row>
    <row r="732" spans="1:9" ht="96.2" customHeight="1" x14ac:dyDescent="0.25">
      <c r="A732" s="21" t="s">
        <v>685</v>
      </c>
      <c r="B732" s="22" t="s">
        <v>311</v>
      </c>
      <c r="C732" s="22" t="s">
        <v>425</v>
      </c>
      <c r="D732" s="22" t="s">
        <v>11</v>
      </c>
      <c r="E732" s="22" t="s">
        <v>447</v>
      </c>
      <c r="F732" s="23"/>
      <c r="G732" s="6">
        <f t="shared" ref="G732:H734" si="65">G733</f>
        <v>1776380</v>
      </c>
      <c r="H732" s="6">
        <f t="shared" si="65"/>
        <v>296017.13</v>
      </c>
      <c r="I732" s="8">
        <f t="shared" si="63"/>
        <v>16.664065684144159</v>
      </c>
    </row>
    <row r="733" spans="1:9" ht="57.75" customHeight="1" x14ac:dyDescent="0.25">
      <c r="A733" s="21" t="s">
        <v>448</v>
      </c>
      <c r="B733" s="22" t="s">
        <v>311</v>
      </c>
      <c r="C733" s="22" t="s">
        <v>425</v>
      </c>
      <c r="D733" s="22" t="s">
        <v>11</v>
      </c>
      <c r="E733" s="22" t="s">
        <v>449</v>
      </c>
      <c r="F733" s="23"/>
      <c r="G733" s="6">
        <f t="shared" si="65"/>
        <v>1776380</v>
      </c>
      <c r="H733" s="6">
        <f t="shared" si="65"/>
        <v>296017.13</v>
      </c>
      <c r="I733" s="8">
        <f t="shared" si="63"/>
        <v>16.664065684144159</v>
      </c>
    </row>
    <row r="734" spans="1:9" ht="57.75" customHeight="1" x14ac:dyDescent="0.25">
      <c r="A734" s="21" t="s">
        <v>147</v>
      </c>
      <c r="B734" s="22" t="s">
        <v>311</v>
      </c>
      <c r="C734" s="22" t="s">
        <v>425</v>
      </c>
      <c r="D734" s="22" t="s">
        <v>11</v>
      </c>
      <c r="E734" s="22" t="s">
        <v>449</v>
      </c>
      <c r="F734" s="23" t="s">
        <v>148</v>
      </c>
      <c r="G734" s="6">
        <f t="shared" si="65"/>
        <v>1776380</v>
      </c>
      <c r="H734" s="6">
        <f t="shared" si="65"/>
        <v>296017.13</v>
      </c>
      <c r="I734" s="8">
        <f t="shared" si="63"/>
        <v>16.664065684144159</v>
      </c>
    </row>
    <row r="735" spans="1:9" ht="38.450000000000003" customHeight="1" x14ac:dyDescent="0.25">
      <c r="A735" s="21" t="s">
        <v>318</v>
      </c>
      <c r="B735" s="22" t="s">
        <v>311</v>
      </c>
      <c r="C735" s="22" t="s">
        <v>425</v>
      </c>
      <c r="D735" s="22" t="s">
        <v>11</v>
      </c>
      <c r="E735" s="22" t="s">
        <v>449</v>
      </c>
      <c r="F735" s="23" t="s">
        <v>319</v>
      </c>
      <c r="G735" s="6">
        <v>1776380</v>
      </c>
      <c r="H735" s="6">
        <v>296017.13</v>
      </c>
      <c r="I735" s="8">
        <f t="shared" si="63"/>
        <v>16.664065684144159</v>
      </c>
    </row>
    <row r="736" spans="1:9" ht="77.099999999999994" customHeight="1" x14ac:dyDescent="0.25">
      <c r="A736" s="21" t="s">
        <v>658</v>
      </c>
      <c r="B736" s="22" t="s">
        <v>311</v>
      </c>
      <c r="C736" s="22" t="s">
        <v>425</v>
      </c>
      <c r="D736" s="22" t="s">
        <v>11</v>
      </c>
      <c r="E736" s="22" t="s">
        <v>450</v>
      </c>
      <c r="F736" s="23"/>
      <c r="G736" s="6">
        <f t="shared" ref="G736:H738" si="66">G737</f>
        <v>3353900</v>
      </c>
      <c r="H736" s="6">
        <f t="shared" si="66"/>
        <v>219460.15</v>
      </c>
      <c r="I736" s="8">
        <f t="shared" si="63"/>
        <v>6.5434315274754766</v>
      </c>
    </row>
    <row r="737" spans="1:9" ht="134.85" customHeight="1" x14ac:dyDescent="0.25">
      <c r="A737" s="21" t="s">
        <v>207</v>
      </c>
      <c r="B737" s="22" t="s">
        <v>311</v>
      </c>
      <c r="C737" s="22" t="s">
        <v>425</v>
      </c>
      <c r="D737" s="22" t="s">
        <v>11</v>
      </c>
      <c r="E737" s="22" t="s">
        <v>451</v>
      </c>
      <c r="F737" s="23"/>
      <c r="G737" s="6">
        <f t="shared" si="66"/>
        <v>3353900</v>
      </c>
      <c r="H737" s="6">
        <f t="shared" si="66"/>
        <v>219460.15</v>
      </c>
      <c r="I737" s="8">
        <f t="shared" si="63"/>
        <v>6.5434315274754766</v>
      </c>
    </row>
    <row r="738" spans="1:9" ht="57.75" customHeight="1" x14ac:dyDescent="0.25">
      <c r="A738" s="21" t="s">
        <v>147</v>
      </c>
      <c r="B738" s="22" t="s">
        <v>311</v>
      </c>
      <c r="C738" s="22" t="s">
        <v>425</v>
      </c>
      <c r="D738" s="22" t="s">
        <v>11</v>
      </c>
      <c r="E738" s="22" t="s">
        <v>451</v>
      </c>
      <c r="F738" s="23" t="s">
        <v>148</v>
      </c>
      <c r="G738" s="6">
        <f t="shared" si="66"/>
        <v>3353900</v>
      </c>
      <c r="H738" s="6">
        <f t="shared" si="66"/>
        <v>219460.15</v>
      </c>
      <c r="I738" s="8">
        <f t="shared" si="63"/>
        <v>6.5434315274754766</v>
      </c>
    </row>
    <row r="739" spans="1:9" ht="38.450000000000003" customHeight="1" x14ac:dyDescent="0.25">
      <c r="A739" s="21" t="s">
        <v>318</v>
      </c>
      <c r="B739" s="22" t="s">
        <v>311</v>
      </c>
      <c r="C739" s="22" t="s">
        <v>425</v>
      </c>
      <c r="D739" s="22" t="s">
        <v>11</v>
      </c>
      <c r="E739" s="22" t="s">
        <v>451</v>
      </c>
      <c r="F739" s="23" t="s">
        <v>319</v>
      </c>
      <c r="G739" s="6">
        <v>3353900</v>
      </c>
      <c r="H739" s="6">
        <v>219460.15</v>
      </c>
      <c r="I739" s="8">
        <f t="shared" si="63"/>
        <v>6.5434315274754766</v>
      </c>
    </row>
    <row r="740" spans="1:9" ht="77.099999999999994" customHeight="1" x14ac:dyDescent="0.25">
      <c r="A740" s="21" t="s">
        <v>686</v>
      </c>
      <c r="B740" s="22" t="s">
        <v>311</v>
      </c>
      <c r="C740" s="22" t="s">
        <v>425</v>
      </c>
      <c r="D740" s="22" t="s">
        <v>11</v>
      </c>
      <c r="E740" s="22" t="s">
        <v>452</v>
      </c>
      <c r="F740" s="23"/>
      <c r="G740" s="6">
        <f>G741+G748+G755+G759</f>
        <v>35155295</v>
      </c>
      <c r="H740" s="6">
        <f>H741+H748+H755+H759</f>
        <v>6172760.8899999997</v>
      </c>
      <c r="I740" s="8">
        <f t="shared" si="63"/>
        <v>17.558552388765332</v>
      </c>
    </row>
    <row r="741" spans="1:9" ht="115.5" customHeight="1" x14ac:dyDescent="0.25">
      <c r="A741" s="21" t="s">
        <v>687</v>
      </c>
      <c r="B741" s="22" t="s">
        <v>311</v>
      </c>
      <c r="C741" s="22" t="s">
        <v>425</v>
      </c>
      <c r="D741" s="22" t="s">
        <v>11</v>
      </c>
      <c r="E741" s="22" t="s">
        <v>453</v>
      </c>
      <c r="F741" s="23"/>
      <c r="G741" s="6">
        <f>G742+G745</f>
        <v>141800</v>
      </c>
      <c r="H741" s="6">
        <f>H742+H745</f>
        <v>12000</v>
      </c>
      <c r="I741" s="8">
        <f t="shared" si="63"/>
        <v>8.4626234132581093</v>
      </c>
    </row>
    <row r="742" spans="1:9" ht="57.75" customHeight="1" x14ac:dyDescent="0.25">
      <c r="A742" s="21" t="s">
        <v>316</v>
      </c>
      <c r="B742" s="22" t="s">
        <v>311</v>
      </c>
      <c r="C742" s="22" t="s">
        <v>425</v>
      </c>
      <c r="D742" s="22" t="s">
        <v>11</v>
      </c>
      <c r="E742" s="22" t="s">
        <v>454</v>
      </c>
      <c r="F742" s="23"/>
      <c r="G742" s="6">
        <f t="shared" ref="G742:H743" si="67">G743</f>
        <v>91800</v>
      </c>
      <c r="H742" s="6">
        <f t="shared" si="67"/>
        <v>12000</v>
      </c>
      <c r="I742" s="8">
        <f t="shared" si="63"/>
        <v>13.071895424836603</v>
      </c>
    </row>
    <row r="743" spans="1:9" ht="57.75" customHeight="1" x14ac:dyDescent="0.25">
      <c r="A743" s="21" t="s">
        <v>147</v>
      </c>
      <c r="B743" s="22" t="s">
        <v>311</v>
      </c>
      <c r="C743" s="22" t="s">
        <v>425</v>
      </c>
      <c r="D743" s="22" t="s">
        <v>11</v>
      </c>
      <c r="E743" s="22" t="s">
        <v>454</v>
      </c>
      <c r="F743" s="23" t="s">
        <v>148</v>
      </c>
      <c r="G743" s="6">
        <f t="shared" si="67"/>
        <v>91800</v>
      </c>
      <c r="H743" s="6">
        <f t="shared" si="67"/>
        <v>12000</v>
      </c>
      <c r="I743" s="8">
        <f t="shared" si="63"/>
        <v>13.071895424836603</v>
      </c>
    </row>
    <row r="744" spans="1:9" ht="38.450000000000003" customHeight="1" x14ac:dyDescent="0.25">
      <c r="A744" s="21" t="s">
        <v>318</v>
      </c>
      <c r="B744" s="22" t="s">
        <v>311</v>
      </c>
      <c r="C744" s="22" t="s">
        <v>425</v>
      </c>
      <c r="D744" s="22" t="s">
        <v>11</v>
      </c>
      <c r="E744" s="22" t="s">
        <v>454</v>
      </c>
      <c r="F744" s="23" t="s">
        <v>319</v>
      </c>
      <c r="G744" s="6">
        <v>91800</v>
      </c>
      <c r="H744" s="6">
        <v>12000</v>
      </c>
      <c r="I744" s="8">
        <f t="shared" si="63"/>
        <v>13.071895424836603</v>
      </c>
    </row>
    <row r="745" spans="1:9" ht="38.450000000000003" customHeight="1" x14ac:dyDescent="0.25">
      <c r="A745" s="46" t="s">
        <v>590</v>
      </c>
      <c r="B745" s="47" t="s">
        <v>311</v>
      </c>
      <c r="C745" s="47" t="s">
        <v>425</v>
      </c>
      <c r="D745" s="47" t="s">
        <v>11</v>
      </c>
      <c r="E745" s="47" t="s">
        <v>584</v>
      </c>
      <c r="F745" s="48"/>
      <c r="G745" s="40">
        <f>G746</f>
        <v>50000</v>
      </c>
      <c r="H745" s="40">
        <f>H746</f>
        <v>0</v>
      </c>
      <c r="I745" s="50">
        <f t="shared" si="63"/>
        <v>0</v>
      </c>
    </row>
    <row r="746" spans="1:9" ht="75.75" customHeight="1" x14ac:dyDescent="0.25">
      <c r="A746" s="46" t="s">
        <v>147</v>
      </c>
      <c r="B746" s="47" t="s">
        <v>311</v>
      </c>
      <c r="C746" s="47" t="s">
        <v>425</v>
      </c>
      <c r="D746" s="47" t="s">
        <v>11</v>
      </c>
      <c r="E746" s="47" t="s">
        <v>584</v>
      </c>
      <c r="F746" s="48" t="s">
        <v>148</v>
      </c>
      <c r="G746" s="40">
        <f>G747</f>
        <v>50000</v>
      </c>
      <c r="H746" s="40">
        <f>H747</f>
        <v>0</v>
      </c>
      <c r="I746" s="50">
        <f t="shared" si="63"/>
        <v>0</v>
      </c>
    </row>
    <row r="747" spans="1:9" ht="38.450000000000003" customHeight="1" x14ac:dyDescent="0.25">
      <c r="A747" s="46" t="s">
        <v>318</v>
      </c>
      <c r="B747" s="47" t="s">
        <v>311</v>
      </c>
      <c r="C747" s="47" t="s">
        <v>425</v>
      </c>
      <c r="D747" s="47" t="s">
        <v>11</v>
      </c>
      <c r="E747" s="47" t="s">
        <v>584</v>
      </c>
      <c r="F747" s="48" t="s">
        <v>319</v>
      </c>
      <c r="G747" s="40">
        <v>50000</v>
      </c>
      <c r="H747" s="40">
        <v>0</v>
      </c>
      <c r="I747" s="50">
        <f t="shared" si="63"/>
        <v>0</v>
      </c>
    </row>
    <row r="748" spans="1:9" ht="57.75" customHeight="1" x14ac:dyDescent="0.25">
      <c r="A748" s="46" t="s">
        <v>688</v>
      </c>
      <c r="B748" s="47" t="s">
        <v>311</v>
      </c>
      <c r="C748" s="47" t="s">
        <v>425</v>
      </c>
      <c r="D748" s="47" t="s">
        <v>11</v>
      </c>
      <c r="E748" s="47" t="s">
        <v>455</v>
      </c>
      <c r="F748" s="48"/>
      <c r="G748" s="40">
        <f>G749+G752</f>
        <v>25592495</v>
      </c>
      <c r="H748" s="40">
        <f>H749+H752</f>
        <v>4976567.0599999996</v>
      </c>
      <c r="I748" s="50">
        <f t="shared" si="63"/>
        <v>19.445415775210662</v>
      </c>
    </row>
    <row r="749" spans="1:9" ht="57.75" customHeight="1" x14ac:dyDescent="0.25">
      <c r="A749" s="21" t="s">
        <v>305</v>
      </c>
      <c r="B749" s="22" t="s">
        <v>311</v>
      </c>
      <c r="C749" s="22" t="s">
        <v>425</v>
      </c>
      <c r="D749" s="22" t="s">
        <v>11</v>
      </c>
      <c r="E749" s="22" t="s">
        <v>456</v>
      </c>
      <c r="F749" s="23"/>
      <c r="G749" s="6">
        <f>G750</f>
        <v>25112495</v>
      </c>
      <c r="H749" s="6">
        <f>H750</f>
        <v>4976567.0599999996</v>
      </c>
      <c r="I749" s="8">
        <f t="shared" si="63"/>
        <v>19.81709527468298</v>
      </c>
    </row>
    <row r="750" spans="1:9" ht="57.75" customHeight="1" x14ac:dyDescent="0.25">
      <c r="A750" s="21" t="s">
        <v>147</v>
      </c>
      <c r="B750" s="22" t="s">
        <v>311</v>
      </c>
      <c r="C750" s="22" t="s">
        <v>425</v>
      </c>
      <c r="D750" s="22" t="s">
        <v>11</v>
      </c>
      <c r="E750" s="22" t="s">
        <v>456</v>
      </c>
      <c r="F750" s="23" t="s">
        <v>148</v>
      </c>
      <c r="G750" s="6">
        <f>G751</f>
        <v>25112495</v>
      </c>
      <c r="H750" s="6">
        <f>H751</f>
        <v>4976567.0599999996</v>
      </c>
      <c r="I750" s="8">
        <f t="shared" si="63"/>
        <v>19.81709527468298</v>
      </c>
    </row>
    <row r="751" spans="1:9" ht="38.450000000000003" customHeight="1" x14ac:dyDescent="0.25">
      <c r="A751" s="21" t="s">
        <v>318</v>
      </c>
      <c r="B751" s="22" t="s">
        <v>311</v>
      </c>
      <c r="C751" s="22" t="s">
        <v>425</v>
      </c>
      <c r="D751" s="22" t="s">
        <v>11</v>
      </c>
      <c r="E751" s="22" t="s">
        <v>456</v>
      </c>
      <c r="F751" s="23" t="s">
        <v>319</v>
      </c>
      <c r="G751" s="6">
        <v>25112495</v>
      </c>
      <c r="H751" s="6">
        <v>4976567.0599999996</v>
      </c>
      <c r="I751" s="8">
        <f t="shared" si="63"/>
        <v>19.81709527468298</v>
      </c>
    </row>
    <row r="752" spans="1:9" ht="192.6" customHeight="1" x14ac:dyDescent="0.25">
      <c r="A752" s="21" t="s">
        <v>33</v>
      </c>
      <c r="B752" s="22" t="s">
        <v>311</v>
      </c>
      <c r="C752" s="22" t="s">
        <v>425</v>
      </c>
      <c r="D752" s="22" t="s">
        <v>11</v>
      </c>
      <c r="E752" s="22" t="s">
        <v>457</v>
      </c>
      <c r="F752" s="23"/>
      <c r="G752" s="6">
        <f>G753</f>
        <v>480000</v>
      </c>
      <c r="H752" s="6">
        <f>H753</f>
        <v>0</v>
      </c>
      <c r="I752" s="8">
        <f t="shared" si="63"/>
        <v>0</v>
      </c>
    </row>
    <row r="753" spans="1:9" ht="57.75" customHeight="1" x14ac:dyDescent="0.25">
      <c r="A753" s="21" t="s">
        <v>147</v>
      </c>
      <c r="B753" s="22" t="s">
        <v>311</v>
      </c>
      <c r="C753" s="22" t="s">
        <v>425</v>
      </c>
      <c r="D753" s="22" t="s">
        <v>11</v>
      </c>
      <c r="E753" s="22" t="s">
        <v>457</v>
      </c>
      <c r="F753" s="23" t="s">
        <v>148</v>
      </c>
      <c r="G753" s="6">
        <f>G754</f>
        <v>480000</v>
      </c>
      <c r="H753" s="6">
        <f>H754</f>
        <v>0</v>
      </c>
      <c r="I753" s="7">
        <f t="shared" si="63"/>
        <v>0</v>
      </c>
    </row>
    <row r="754" spans="1:9" ht="38.450000000000003" customHeight="1" x14ac:dyDescent="0.25">
      <c r="A754" s="21" t="s">
        <v>318</v>
      </c>
      <c r="B754" s="22" t="s">
        <v>311</v>
      </c>
      <c r="C754" s="22" t="s">
        <v>425</v>
      </c>
      <c r="D754" s="22" t="s">
        <v>11</v>
      </c>
      <c r="E754" s="22" t="s">
        <v>457</v>
      </c>
      <c r="F754" s="23" t="s">
        <v>319</v>
      </c>
      <c r="G754" s="6">
        <v>480000</v>
      </c>
      <c r="H754" s="6">
        <v>0</v>
      </c>
      <c r="I754" s="7">
        <f t="shared" si="63"/>
        <v>0</v>
      </c>
    </row>
    <row r="755" spans="1:9" ht="77.099999999999994" customHeight="1" x14ac:dyDescent="0.25">
      <c r="A755" s="21" t="s">
        <v>658</v>
      </c>
      <c r="B755" s="22" t="s">
        <v>311</v>
      </c>
      <c r="C755" s="22" t="s">
        <v>425</v>
      </c>
      <c r="D755" s="22" t="s">
        <v>11</v>
      </c>
      <c r="E755" s="22" t="s">
        <v>458</v>
      </c>
      <c r="F755" s="23"/>
      <c r="G755" s="6">
        <f t="shared" ref="G755:H757" si="68">G756</f>
        <v>1257700</v>
      </c>
      <c r="H755" s="6">
        <f t="shared" si="68"/>
        <v>245130.9</v>
      </c>
      <c r="I755" s="8">
        <f t="shared" si="63"/>
        <v>19.490411067822215</v>
      </c>
    </row>
    <row r="756" spans="1:9" ht="134.85" customHeight="1" x14ac:dyDescent="0.25">
      <c r="A756" s="21" t="s">
        <v>207</v>
      </c>
      <c r="B756" s="22" t="s">
        <v>311</v>
      </c>
      <c r="C756" s="22" t="s">
        <v>425</v>
      </c>
      <c r="D756" s="22" t="s">
        <v>11</v>
      </c>
      <c r="E756" s="22" t="s">
        <v>459</v>
      </c>
      <c r="F756" s="23"/>
      <c r="G756" s="6">
        <f t="shared" si="68"/>
        <v>1257700</v>
      </c>
      <c r="H756" s="6">
        <f t="shared" si="68"/>
        <v>245130.9</v>
      </c>
      <c r="I756" s="8">
        <f t="shared" si="63"/>
        <v>19.490411067822215</v>
      </c>
    </row>
    <row r="757" spans="1:9" ht="57.75" customHeight="1" x14ac:dyDescent="0.25">
      <c r="A757" s="21" t="s">
        <v>147</v>
      </c>
      <c r="B757" s="22" t="s">
        <v>311</v>
      </c>
      <c r="C757" s="22" t="s">
        <v>425</v>
      </c>
      <c r="D757" s="22" t="s">
        <v>11</v>
      </c>
      <c r="E757" s="22" t="s">
        <v>459</v>
      </c>
      <c r="F757" s="23" t="s">
        <v>148</v>
      </c>
      <c r="G757" s="6">
        <f t="shared" si="68"/>
        <v>1257700</v>
      </c>
      <c r="H757" s="6">
        <f t="shared" si="68"/>
        <v>245130.9</v>
      </c>
      <c r="I757" s="8">
        <f t="shared" si="63"/>
        <v>19.490411067822215</v>
      </c>
    </row>
    <row r="758" spans="1:9" ht="38.450000000000003" customHeight="1" x14ac:dyDescent="0.25">
      <c r="A758" s="21" t="s">
        <v>318</v>
      </c>
      <c r="B758" s="22" t="s">
        <v>311</v>
      </c>
      <c r="C758" s="22" t="s">
        <v>425</v>
      </c>
      <c r="D758" s="22" t="s">
        <v>11</v>
      </c>
      <c r="E758" s="22" t="s">
        <v>459</v>
      </c>
      <c r="F758" s="23" t="s">
        <v>319</v>
      </c>
      <c r="G758" s="6">
        <v>1257700</v>
      </c>
      <c r="H758" s="6">
        <v>245130.9</v>
      </c>
      <c r="I758" s="8">
        <f t="shared" si="63"/>
        <v>19.490411067822215</v>
      </c>
    </row>
    <row r="759" spans="1:9" ht="57.75" customHeight="1" x14ac:dyDescent="0.25">
      <c r="A759" s="21" t="s">
        <v>689</v>
      </c>
      <c r="B759" s="22" t="s">
        <v>311</v>
      </c>
      <c r="C759" s="22" t="s">
        <v>425</v>
      </c>
      <c r="D759" s="22" t="s">
        <v>11</v>
      </c>
      <c r="E759" s="22" t="s">
        <v>460</v>
      </c>
      <c r="F759" s="23"/>
      <c r="G759" s="6">
        <f t="shared" ref="G759:H761" si="69">G760</f>
        <v>8163300</v>
      </c>
      <c r="H759" s="6">
        <f t="shared" si="69"/>
        <v>939062.93</v>
      </c>
      <c r="I759" s="8">
        <f t="shared" si="63"/>
        <v>11.503472002743989</v>
      </c>
    </row>
    <row r="760" spans="1:9" ht="38.450000000000003" customHeight="1" x14ac:dyDescent="0.25">
      <c r="A760" s="21" t="s">
        <v>461</v>
      </c>
      <c r="B760" s="22" t="s">
        <v>311</v>
      </c>
      <c r="C760" s="22" t="s">
        <v>425</v>
      </c>
      <c r="D760" s="22" t="s">
        <v>11</v>
      </c>
      <c r="E760" s="22" t="s">
        <v>462</v>
      </c>
      <c r="F760" s="23"/>
      <c r="G760" s="6">
        <f t="shared" si="69"/>
        <v>8163300</v>
      </c>
      <c r="H760" s="6">
        <f t="shared" si="69"/>
        <v>939062.93</v>
      </c>
      <c r="I760" s="8">
        <f t="shared" si="63"/>
        <v>11.503472002743989</v>
      </c>
    </row>
    <row r="761" spans="1:9" ht="57.75" customHeight="1" x14ac:dyDescent="0.25">
      <c r="A761" s="21" t="s">
        <v>147</v>
      </c>
      <c r="B761" s="22" t="s">
        <v>311</v>
      </c>
      <c r="C761" s="22" t="s">
        <v>425</v>
      </c>
      <c r="D761" s="22" t="s">
        <v>11</v>
      </c>
      <c r="E761" s="22" t="s">
        <v>462</v>
      </c>
      <c r="F761" s="23" t="s">
        <v>148</v>
      </c>
      <c r="G761" s="6">
        <f t="shared" si="69"/>
        <v>8163300</v>
      </c>
      <c r="H761" s="6">
        <f t="shared" si="69"/>
        <v>939062.93</v>
      </c>
      <c r="I761" s="8">
        <f t="shared" si="63"/>
        <v>11.503472002743989</v>
      </c>
    </row>
    <row r="762" spans="1:9" ht="38.450000000000003" customHeight="1" x14ac:dyDescent="0.25">
      <c r="A762" s="21" t="s">
        <v>318</v>
      </c>
      <c r="B762" s="22" t="s">
        <v>311</v>
      </c>
      <c r="C762" s="22" t="s">
        <v>425</v>
      </c>
      <c r="D762" s="22" t="s">
        <v>11</v>
      </c>
      <c r="E762" s="22" t="s">
        <v>462</v>
      </c>
      <c r="F762" s="23" t="s">
        <v>319</v>
      </c>
      <c r="G762" s="6">
        <v>8163300</v>
      </c>
      <c r="H762" s="6">
        <v>939062.93</v>
      </c>
      <c r="I762" s="8">
        <f t="shared" si="63"/>
        <v>11.503472002743989</v>
      </c>
    </row>
    <row r="763" spans="1:9" ht="77.099999999999994" customHeight="1" x14ac:dyDescent="0.25">
      <c r="A763" s="21" t="s">
        <v>690</v>
      </c>
      <c r="B763" s="22" t="s">
        <v>311</v>
      </c>
      <c r="C763" s="22" t="s">
        <v>425</v>
      </c>
      <c r="D763" s="22" t="s">
        <v>11</v>
      </c>
      <c r="E763" s="22" t="s">
        <v>463</v>
      </c>
      <c r="F763" s="23"/>
      <c r="G763" s="6">
        <f>G764</f>
        <v>2386850</v>
      </c>
      <c r="H763" s="6">
        <f>H764</f>
        <v>1179923.23</v>
      </c>
      <c r="I763" s="8">
        <f t="shared" si="63"/>
        <v>49.434326832436057</v>
      </c>
    </row>
    <row r="764" spans="1:9" ht="38.450000000000003" customHeight="1" x14ac:dyDescent="0.25">
      <c r="A764" s="21" t="s">
        <v>691</v>
      </c>
      <c r="B764" s="22" t="s">
        <v>311</v>
      </c>
      <c r="C764" s="22" t="s">
        <v>425</v>
      </c>
      <c r="D764" s="22" t="s">
        <v>11</v>
      </c>
      <c r="E764" s="22" t="s">
        <v>464</v>
      </c>
      <c r="F764" s="23"/>
      <c r="G764" s="6">
        <f>G765+G768+G771</f>
        <v>2386850</v>
      </c>
      <c r="H764" s="6">
        <f>H765+H768+H771</f>
        <v>1179923.23</v>
      </c>
      <c r="I764" s="8">
        <f t="shared" si="63"/>
        <v>49.434326832436057</v>
      </c>
    </row>
    <row r="765" spans="1:9" ht="115.5" customHeight="1" x14ac:dyDescent="0.25">
      <c r="A765" s="21" t="s">
        <v>335</v>
      </c>
      <c r="B765" s="22" t="s">
        <v>311</v>
      </c>
      <c r="C765" s="22" t="s">
        <v>425</v>
      </c>
      <c r="D765" s="22" t="s">
        <v>11</v>
      </c>
      <c r="E765" s="22" t="s">
        <v>465</v>
      </c>
      <c r="F765" s="23"/>
      <c r="G765" s="6">
        <f>G766</f>
        <v>1430520</v>
      </c>
      <c r="H765" s="6">
        <f>H766</f>
        <v>841683.33</v>
      </c>
      <c r="I765" s="8">
        <f t="shared" si="63"/>
        <v>58.837578642731316</v>
      </c>
    </row>
    <row r="766" spans="1:9" ht="57.75" customHeight="1" x14ac:dyDescent="0.25">
      <c r="A766" s="21" t="s">
        <v>147</v>
      </c>
      <c r="B766" s="22" t="s">
        <v>311</v>
      </c>
      <c r="C766" s="22" t="s">
        <v>425</v>
      </c>
      <c r="D766" s="22" t="s">
        <v>11</v>
      </c>
      <c r="E766" s="22" t="s">
        <v>465</v>
      </c>
      <c r="F766" s="23" t="s">
        <v>148</v>
      </c>
      <c r="G766" s="6">
        <f>G767</f>
        <v>1430520</v>
      </c>
      <c r="H766" s="6">
        <f>H767</f>
        <v>841683.33</v>
      </c>
      <c r="I766" s="8">
        <f t="shared" si="63"/>
        <v>58.837578642731316</v>
      </c>
    </row>
    <row r="767" spans="1:9" ht="38.450000000000003" customHeight="1" x14ac:dyDescent="0.25">
      <c r="A767" s="21" t="s">
        <v>318</v>
      </c>
      <c r="B767" s="22" t="s">
        <v>311</v>
      </c>
      <c r="C767" s="22" t="s">
        <v>425</v>
      </c>
      <c r="D767" s="22" t="s">
        <v>11</v>
      </c>
      <c r="E767" s="22" t="s">
        <v>465</v>
      </c>
      <c r="F767" s="23" t="s">
        <v>319</v>
      </c>
      <c r="G767" s="6">
        <v>1430520</v>
      </c>
      <c r="H767" s="6">
        <v>841683.33</v>
      </c>
      <c r="I767" s="8">
        <f t="shared" si="63"/>
        <v>58.837578642731316</v>
      </c>
    </row>
    <row r="768" spans="1:9" ht="57.75" customHeight="1" x14ac:dyDescent="0.25">
      <c r="A768" s="21" t="s">
        <v>337</v>
      </c>
      <c r="B768" s="22" t="s">
        <v>311</v>
      </c>
      <c r="C768" s="22" t="s">
        <v>425</v>
      </c>
      <c r="D768" s="22" t="s">
        <v>11</v>
      </c>
      <c r="E768" s="22" t="s">
        <v>466</v>
      </c>
      <c r="F768" s="23"/>
      <c r="G768" s="6">
        <f>G769</f>
        <v>847230</v>
      </c>
      <c r="H768" s="6">
        <f>H769</f>
        <v>259139.9</v>
      </c>
      <c r="I768" s="8">
        <f t="shared" si="63"/>
        <v>30.586723794011071</v>
      </c>
    </row>
    <row r="769" spans="1:9" ht="57.75" customHeight="1" x14ac:dyDescent="0.25">
      <c r="A769" s="21" t="s">
        <v>147</v>
      </c>
      <c r="B769" s="22" t="s">
        <v>311</v>
      </c>
      <c r="C769" s="22" t="s">
        <v>425</v>
      </c>
      <c r="D769" s="22" t="s">
        <v>11</v>
      </c>
      <c r="E769" s="22" t="s">
        <v>466</v>
      </c>
      <c r="F769" s="23" t="s">
        <v>148</v>
      </c>
      <c r="G769" s="6">
        <f>G770</f>
        <v>847230</v>
      </c>
      <c r="H769" s="6">
        <f>H770</f>
        <v>259139.9</v>
      </c>
      <c r="I769" s="8">
        <f t="shared" si="63"/>
        <v>30.586723794011071</v>
      </c>
    </row>
    <row r="770" spans="1:9" ht="38.450000000000003" customHeight="1" x14ac:dyDescent="0.25">
      <c r="A770" s="21" t="s">
        <v>318</v>
      </c>
      <c r="B770" s="22" t="s">
        <v>311</v>
      </c>
      <c r="C770" s="22" t="s">
        <v>425</v>
      </c>
      <c r="D770" s="22" t="s">
        <v>11</v>
      </c>
      <c r="E770" s="22" t="s">
        <v>466</v>
      </c>
      <c r="F770" s="23" t="s">
        <v>319</v>
      </c>
      <c r="G770" s="6">
        <v>847230</v>
      </c>
      <c r="H770" s="6">
        <v>259139.9</v>
      </c>
      <c r="I770" s="8">
        <f t="shared" si="63"/>
        <v>30.586723794011071</v>
      </c>
    </row>
    <row r="771" spans="1:9" ht="38.450000000000003" customHeight="1" x14ac:dyDescent="0.25">
      <c r="A771" s="21" t="s">
        <v>339</v>
      </c>
      <c r="B771" s="22" t="s">
        <v>311</v>
      </c>
      <c r="C771" s="22" t="s">
        <v>425</v>
      </c>
      <c r="D771" s="22" t="s">
        <v>11</v>
      </c>
      <c r="E771" s="22" t="s">
        <v>467</v>
      </c>
      <c r="F771" s="23"/>
      <c r="G771" s="6">
        <f>G772</f>
        <v>109100</v>
      </c>
      <c r="H771" s="6">
        <f>H772</f>
        <v>79100</v>
      </c>
      <c r="I771" s="8">
        <f t="shared" ref="I771:I838" si="70">H771/G771*100</f>
        <v>72.502291475710351</v>
      </c>
    </row>
    <row r="772" spans="1:9" ht="57.75" customHeight="1" x14ac:dyDescent="0.25">
      <c r="A772" s="21" t="s">
        <v>147</v>
      </c>
      <c r="B772" s="22" t="s">
        <v>311</v>
      </c>
      <c r="C772" s="22" t="s">
        <v>425</v>
      </c>
      <c r="D772" s="22" t="s">
        <v>11</v>
      </c>
      <c r="E772" s="22" t="s">
        <v>467</v>
      </c>
      <c r="F772" s="23" t="s">
        <v>148</v>
      </c>
      <c r="G772" s="6">
        <f>G773</f>
        <v>109100</v>
      </c>
      <c r="H772" s="6">
        <f>H773</f>
        <v>79100</v>
      </c>
      <c r="I772" s="8">
        <f t="shared" si="70"/>
        <v>72.502291475710351</v>
      </c>
    </row>
    <row r="773" spans="1:9" ht="38.450000000000003" customHeight="1" x14ac:dyDescent="0.25">
      <c r="A773" s="21" t="s">
        <v>318</v>
      </c>
      <c r="B773" s="22" t="s">
        <v>311</v>
      </c>
      <c r="C773" s="22" t="s">
        <v>425</v>
      </c>
      <c r="D773" s="22" t="s">
        <v>11</v>
      </c>
      <c r="E773" s="22" t="s">
        <v>467</v>
      </c>
      <c r="F773" s="23" t="s">
        <v>319</v>
      </c>
      <c r="G773" s="6">
        <v>109100</v>
      </c>
      <c r="H773" s="6">
        <v>79100</v>
      </c>
      <c r="I773" s="8">
        <f t="shared" si="70"/>
        <v>72.502291475710351</v>
      </c>
    </row>
    <row r="774" spans="1:9" ht="96.2" customHeight="1" x14ac:dyDescent="0.25">
      <c r="A774" s="21" t="s">
        <v>665</v>
      </c>
      <c r="B774" s="22" t="s">
        <v>311</v>
      </c>
      <c r="C774" s="22" t="s">
        <v>425</v>
      </c>
      <c r="D774" s="22" t="s">
        <v>11</v>
      </c>
      <c r="E774" s="22" t="s">
        <v>370</v>
      </c>
      <c r="F774" s="23"/>
      <c r="G774" s="6">
        <f t="shared" ref="G774:H777" si="71">G775</f>
        <v>363500</v>
      </c>
      <c r="H774" s="6">
        <f t="shared" si="71"/>
        <v>0</v>
      </c>
      <c r="I774" s="8">
        <f t="shared" si="70"/>
        <v>0</v>
      </c>
    </row>
    <row r="775" spans="1:9" ht="173.25" customHeight="1" x14ac:dyDescent="0.25">
      <c r="A775" s="21" t="s">
        <v>666</v>
      </c>
      <c r="B775" s="22" t="s">
        <v>311</v>
      </c>
      <c r="C775" s="22" t="s">
        <v>425</v>
      </c>
      <c r="D775" s="22" t="s">
        <v>11</v>
      </c>
      <c r="E775" s="22" t="s">
        <v>371</v>
      </c>
      <c r="F775" s="23"/>
      <c r="G775" s="6">
        <f t="shared" si="71"/>
        <v>363500</v>
      </c>
      <c r="H775" s="6">
        <f t="shared" si="71"/>
        <v>0</v>
      </c>
      <c r="I775" s="8">
        <f t="shared" si="70"/>
        <v>0</v>
      </c>
    </row>
    <row r="776" spans="1:9" ht="96.2" customHeight="1" x14ac:dyDescent="0.25">
      <c r="A776" s="21" t="s">
        <v>468</v>
      </c>
      <c r="B776" s="22" t="s">
        <v>311</v>
      </c>
      <c r="C776" s="22" t="s">
        <v>425</v>
      </c>
      <c r="D776" s="22" t="s">
        <v>11</v>
      </c>
      <c r="E776" s="22" t="s">
        <v>469</v>
      </c>
      <c r="F776" s="23"/>
      <c r="G776" s="6">
        <f t="shared" si="71"/>
        <v>363500</v>
      </c>
      <c r="H776" s="6">
        <f t="shared" si="71"/>
        <v>0</v>
      </c>
      <c r="I776" s="8">
        <f t="shared" si="70"/>
        <v>0</v>
      </c>
    </row>
    <row r="777" spans="1:9" ht="57.75" customHeight="1" x14ac:dyDescent="0.25">
      <c r="A777" s="21" t="s">
        <v>147</v>
      </c>
      <c r="B777" s="22" t="s">
        <v>311</v>
      </c>
      <c r="C777" s="22" t="s">
        <v>425</v>
      </c>
      <c r="D777" s="22" t="s">
        <v>11</v>
      </c>
      <c r="E777" s="22" t="s">
        <v>469</v>
      </c>
      <c r="F777" s="23" t="s">
        <v>148</v>
      </c>
      <c r="G777" s="6">
        <f t="shared" si="71"/>
        <v>363500</v>
      </c>
      <c r="H777" s="6">
        <f t="shared" si="71"/>
        <v>0</v>
      </c>
      <c r="I777" s="8">
        <f t="shared" si="70"/>
        <v>0</v>
      </c>
    </row>
    <row r="778" spans="1:9" ht="38.450000000000003" customHeight="1" x14ac:dyDescent="0.25">
      <c r="A778" s="21" t="s">
        <v>318</v>
      </c>
      <c r="B778" s="22" t="s">
        <v>311</v>
      </c>
      <c r="C778" s="22" t="s">
        <v>425</v>
      </c>
      <c r="D778" s="22" t="s">
        <v>11</v>
      </c>
      <c r="E778" s="22" t="s">
        <v>469</v>
      </c>
      <c r="F778" s="23" t="s">
        <v>319</v>
      </c>
      <c r="G778" s="6">
        <v>363500</v>
      </c>
      <c r="H778" s="6">
        <v>0</v>
      </c>
      <c r="I778" s="8">
        <f t="shared" si="70"/>
        <v>0</v>
      </c>
    </row>
    <row r="779" spans="1:9" s="34" customFormat="1" ht="38.450000000000003" hidden="1" customHeight="1" x14ac:dyDescent="0.25">
      <c r="A779" s="27" t="s">
        <v>470</v>
      </c>
      <c r="B779" s="28" t="s">
        <v>311</v>
      </c>
      <c r="C779" s="28" t="s">
        <v>55</v>
      </c>
      <c r="D779" s="28"/>
      <c r="E779" s="28"/>
      <c r="F779" s="29"/>
      <c r="G779" s="30">
        <f t="shared" ref="G779:H785" si="72">G780</f>
        <v>0</v>
      </c>
      <c r="H779" s="30">
        <f t="shared" si="72"/>
        <v>0</v>
      </c>
      <c r="I779" s="51" t="e">
        <f t="shared" si="70"/>
        <v>#DIV/0!</v>
      </c>
    </row>
    <row r="780" spans="1:9" s="34" customFormat="1" ht="38.450000000000003" hidden="1" customHeight="1" x14ac:dyDescent="0.25">
      <c r="A780" s="27" t="s">
        <v>471</v>
      </c>
      <c r="B780" s="28" t="s">
        <v>311</v>
      </c>
      <c r="C780" s="28" t="s">
        <v>55</v>
      </c>
      <c r="D780" s="28" t="s">
        <v>13</v>
      </c>
      <c r="E780" s="28"/>
      <c r="F780" s="29"/>
      <c r="G780" s="30">
        <f t="shared" si="72"/>
        <v>0</v>
      </c>
      <c r="H780" s="30">
        <f t="shared" si="72"/>
        <v>0</v>
      </c>
      <c r="I780" s="51" t="e">
        <f t="shared" si="70"/>
        <v>#DIV/0!</v>
      </c>
    </row>
    <row r="781" spans="1:9" s="34" customFormat="1" ht="77.099999999999994" hidden="1" customHeight="1" x14ac:dyDescent="0.25">
      <c r="A781" s="27" t="s">
        <v>472</v>
      </c>
      <c r="B781" s="28" t="s">
        <v>311</v>
      </c>
      <c r="C781" s="28" t="s">
        <v>55</v>
      </c>
      <c r="D781" s="28" t="s">
        <v>13</v>
      </c>
      <c r="E781" s="28" t="s">
        <v>473</v>
      </c>
      <c r="F781" s="29"/>
      <c r="G781" s="30">
        <f t="shared" si="72"/>
        <v>0</v>
      </c>
      <c r="H781" s="30">
        <f t="shared" si="72"/>
        <v>0</v>
      </c>
      <c r="I781" s="51" t="e">
        <f t="shared" si="70"/>
        <v>#DIV/0!</v>
      </c>
    </row>
    <row r="782" spans="1:9" s="34" customFormat="1" ht="96.2" hidden="1" customHeight="1" x14ac:dyDescent="0.25">
      <c r="A782" s="27" t="s">
        <v>474</v>
      </c>
      <c r="B782" s="28" t="s">
        <v>311</v>
      </c>
      <c r="C782" s="28" t="s">
        <v>55</v>
      </c>
      <c r="D782" s="28" t="s">
        <v>13</v>
      </c>
      <c r="E782" s="28" t="s">
        <v>475</v>
      </c>
      <c r="F782" s="29"/>
      <c r="G782" s="30">
        <f t="shared" si="72"/>
        <v>0</v>
      </c>
      <c r="H782" s="30">
        <f t="shared" si="72"/>
        <v>0</v>
      </c>
      <c r="I782" s="51" t="e">
        <f t="shared" si="70"/>
        <v>#DIV/0!</v>
      </c>
    </row>
    <row r="783" spans="1:9" s="34" customFormat="1" ht="153.94999999999999" hidden="1" customHeight="1" x14ac:dyDescent="0.25">
      <c r="A783" s="27" t="s">
        <v>103</v>
      </c>
      <c r="B783" s="28" t="s">
        <v>311</v>
      </c>
      <c r="C783" s="28" t="s">
        <v>55</v>
      </c>
      <c r="D783" s="28" t="s">
        <v>13</v>
      </c>
      <c r="E783" s="28" t="s">
        <v>476</v>
      </c>
      <c r="F783" s="29"/>
      <c r="G783" s="30">
        <f t="shared" si="72"/>
        <v>0</v>
      </c>
      <c r="H783" s="30">
        <f t="shared" si="72"/>
        <v>0</v>
      </c>
      <c r="I783" s="51" t="e">
        <f t="shared" si="70"/>
        <v>#DIV/0!</v>
      </c>
    </row>
    <row r="784" spans="1:9" s="34" customFormat="1" ht="77.099999999999994" hidden="1" customHeight="1" x14ac:dyDescent="0.25">
      <c r="A784" s="27" t="s">
        <v>477</v>
      </c>
      <c r="B784" s="28" t="s">
        <v>311</v>
      </c>
      <c r="C784" s="28" t="s">
        <v>55</v>
      </c>
      <c r="D784" s="28" t="s">
        <v>13</v>
      </c>
      <c r="E784" s="28" t="s">
        <v>478</v>
      </c>
      <c r="F784" s="29"/>
      <c r="G784" s="30">
        <f t="shared" si="72"/>
        <v>0</v>
      </c>
      <c r="H784" s="30">
        <f t="shared" si="72"/>
        <v>0</v>
      </c>
      <c r="I784" s="51" t="e">
        <f t="shared" si="70"/>
        <v>#DIV/0!</v>
      </c>
    </row>
    <row r="785" spans="1:9" s="34" customFormat="1" ht="57.75" hidden="1" customHeight="1" x14ac:dyDescent="0.25">
      <c r="A785" s="27" t="s">
        <v>147</v>
      </c>
      <c r="B785" s="28" t="s">
        <v>311</v>
      </c>
      <c r="C785" s="28" t="s">
        <v>55</v>
      </c>
      <c r="D785" s="28" t="s">
        <v>13</v>
      </c>
      <c r="E785" s="28" t="s">
        <v>478</v>
      </c>
      <c r="F785" s="29" t="s">
        <v>148</v>
      </c>
      <c r="G785" s="30">
        <f t="shared" si="72"/>
        <v>0</v>
      </c>
      <c r="H785" s="30">
        <f t="shared" si="72"/>
        <v>0</v>
      </c>
      <c r="I785" s="51" t="e">
        <f t="shared" si="70"/>
        <v>#DIV/0!</v>
      </c>
    </row>
    <row r="786" spans="1:9" s="34" customFormat="1" ht="38.450000000000003" hidden="1" customHeight="1" x14ac:dyDescent="0.25">
      <c r="A786" s="27" t="s">
        <v>318</v>
      </c>
      <c r="B786" s="28" t="s">
        <v>311</v>
      </c>
      <c r="C786" s="28" t="s">
        <v>55</v>
      </c>
      <c r="D786" s="28" t="s">
        <v>13</v>
      </c>
      <c r="E786" s="28" t="s">
        <v>478</v>
      </c>
      <c r="F786" s="29" t="s">
        <v>319</v>
      </c>
      <c r="G786" s="30">
        <v>0</v>
      </c>
      <c r="H786" s="30"/>
      <c r="I786" s="51" t="e">
        <f t="shared" si="70"/>
        <v>#DIV/0!</v>
      </c>
    </row>
    <row r="787" spans="1:9" ht="77.099999999999994" customHeight="1" x14ac:dyDescent="0.25">
      <c r="A787" s="24" t="s">
        <v>479</v>
      </c>
      <c r="B787" s="25" t="s">
        <v>480</v>
      </c>
      <c r="C787" s="25"/>
      <c r="D787" s="25"/>
      <c r="E787" s="25"/>
      <c r="F787" s="26"/>
      <c r="G787" s="5">
        <f>G788+G807+G862+G824</f>
        <v>120813641.32000001</v>
      </c>
      <c r="H787" s="5">
        <f>H788+H807+H862+H824</f>
        <v>13219632.870000001</v>
      </c>
      <c r="I787" s="8">
        <f t="shared" si="70"/>
        <v>10.942169051080134</v>
      </c>
    </row>
    <row r="788" spans="1:9" ht="38.450000000000003" customHeight="1" x14ac:dyDescent="0.25">
      <c r="A788" s="21" t="s">
        <v>10</v>
      </c>
      <c r="B788" s="22" t="s">
        <v>480</v>
      </c>
      <c r="C788" s="22" t="s">
        <v>11</v>
      </c>
      <c r="D788" s="22"/>
      <c r="E788" s="22"/>
      <c r="F788" s="23"/>
      <c r="G788" s="6">
        <f>G789</f>
        <v>25610021</v>
      </c>
      <c r="H788" s="6">
        <f>H789</f>
        <v>4505792.5200000005</v>
      </c>
      <c r="I788" s="8">
        <f t="shared" si="70"/>
        <v>17.593864995268845</v>
      </c>
    </row>
    <row r="789" spans="1:9" ht="38.450000000000003" customHeight="1" x14ac:dyDescent="0.25">
      <c r="A789" s="21" t="s">
        <v>61</v>
      </c>
      <c r="B789" s="22" t="s">
        <v>480</v>
      </c>
      <c r="C789" s="22" t="s">
        <v>11</v>
      </c>
      <c r="D789" s="22" t="s">
        <v>62</v>
      </c>
      <c r="E789" s="22"/>
      <c r="F789" s="23"/>
      <c r="G789" s="6">
        <f>G790</f>
        <v>25610021</v>
      </c>
      <c r="H789" s="6">
        <f>H790</f>
        <v>4505792.5200000005</v>
      </c>
      <c r="I789" s="8">
        <f t="shared" si="70"/>
        <v>17.593864995268845</v>
      </c>
    </row>
    <row r="790" spans="1:9" ht="57.75" customHeight="1" x14ac:dyDescent="0.25">
      <c r="A790" s="21" t="s">
        <v>14</v>
      </c>
      <c r="B790" s="22" t="s">
        <v>480</v>
      </c>
      <c r="C790" s="22" t="s">
        <v>11</v>
      </c>
      <c r="D790" s="22" t="s">
        <v>62</v>
      </c>
      <c r="E790" s="22" t="s">
        <v>15</v>
      </c>
      <c r="F790" s="23"/>
      <c r="G790" s="6">
        <f>G791+G800</f>
        <v>25610021</v>
      </c>
      <c r="H790" s="6">
        <f>H791+H800</f>
        <v>4505792.5200000005</v>
      </c>
      <c r="I790" s="8">
        <f t="shared" si="70"/>
        <v>17.593864995268845</v>
      </c>
    </row>
    <row r="791" spans="1:9" ht="38.450000000000003" customHeight="1" x14ac:dyDescent="0.25">
      <c r="A791" s="21" t="s">
        <v>26</v>
      </c>
      <c r="B791" s="22" t="s">
        <v>480</v>
      </c>
      <c r="C791" s="22" t="s">
        <v>11</v>
      </c>
      <c r="D791" s="22" t="s">
        <v>62</v>
      </c>
      <c r="E791" s="22" t="s">
        <v>27</v>
      </c>
      <c r="F791" s="23"/>
      <c r="G791" s="6">
        <f>G792+G797</f>
        <v>21163671</v>
      </c>
      <c r="H791" s="6">
        <f>H792+H797</f>
        <v>3640646.5900000003</v>
      </c>
      <c r="I791" s="8">
        <f t="shared" si="70"/>
        <v>17.202339754761827</v>
      </c>
    </row>
    <row r="792" spans="1:9" ht="38.450000000000003" customHeight="1" x14ac:dyDescent="0.25">
      <c r="A792" s="21" t="s">
        <v>18</v>
      </c>
      <c r="B792" s="22" t="s">
        <v>480</v>
      </c>
      <c r="C792" s="22" t="s">
        <v>11</v>
      </c>
      <c r="D792" s="22" t="s">
        <v>62</v>
      </c>
      <c r="E792" s="22" t="s">
        <v>28</v>
      </c>
      <c r="F792" s="23"/>
      <c r="G792" s="6">
        <f>G793+G795</f>
        <v>20763671</v>
      </c>
      <c r="H792" s="6">
        <f>H793+H795</f>
        <v>3640646.5900000003</v>
      </c>
      <c r="I792" s="8">
        <f t="shared" si="70"/>
        <v>17.533732787424729</v>
      </c>
    </row>
    <row r="793" spans="1:9" ht="134.85" customHeight="1" x14ac:dyDescent="0.25">
      <c r="A793" s="21" t="s">
        <v>20</v>
      </c>
      <c r="B793" s="22" t="s">
        <v>480</v>
      </c>
      <c r="C793" s="22" t="s">
        <v>11</v>
      </c>
      <c r="D793" s="22" t="s">
        <v>62</v>
      </c>
      <c r="E793" s="22" t="s">
        <v>28</v>
      </c>
      <c r="F793" s="23" t="s">
        <v>21</v>
      </c>
      <c r="G793" s="6">
        <f>G794</f>
        <v>20238409</v>
      </c>
      <c r="H793" s="6">
        <f>H794</f>
        <v>3504643.22</v>
      </c>
      <c r="I793" s="8">
        <f t="shared" si="70"/>
        <v>17.316792145074249</v>
      </c>
    </row>
    <row r="794" spans="1:9" ht="57.75" customHeight="1" x14ac:dyDescent="0.25">
      <c r="A794" s="21" t="s">
        <v>22</v>
      </c>
      <c r="B794" s="22" t="s">
        <v>480</v>
      </c>
      <c r="C794" s="22" t="s">
        <v>11</v>
      </c>
      <c r="D794" s="22" t="s">
        <v>62</v>
      </c>
      <c r="E794" s="22" t="s">
        <v>28</v>
      </c>
      <c r="F794" s="23" t="s">
        <v>23</v>
      </c>
      <c r="G794" s="6">
        <v>20238409</v>
      </c>
      <c r="H794" s="6">
        <v>3504643.22</v>
      </c>
      <c r="I794" s="8">
        <f t="shared" si="70"/>
        <v>17.316792145074249</v>
      </c>
    </row>
    <row r="795" spans="1:9" ht="57.75" customHeight="1" x14ac:dyDescent="0.25">
      <c r="A795" s="21" t="s">
        <v>29</v>
      </c>
      <c r="B795" s="22" t="s">
        <v>480</v>
      </c>
      <c r="C795" s="22" t="s">
        <v>11</v>
      </c>
      <c r="D795" s="22" t="s">
        <v>62</v>
      </c>
      <c r="E795" s="22" t="s">
        <v>28</v>
      </c>
      <c r="F795" s="23" t="s">
        <v>30</v>
      </c>
      <c r="G795" s="6">
        <f>G796</f>
        <v>525262</v>
      </c>
      <c r="H795" s="6">
        <f>H796</f>
        <v>136003.37</v>
      </c>
      <c r="I795" s="8">
        <f t="shared" si="70"/>
        <v>25.892482227916737</v>
      </c>
    </row>
    <row r="796" spans="1:9" ht="57.75" customHeight="1" x14ac:dyDescent="0.25">
      <c r="A796" s="21" t="s">
        <v>31</v>
      </c>
      <c r="B796" s="22" t="s">
        <v>480</v>
      </c>
      <c r="C796" s="22" t="s">
        <v>11</v>
      </c>
      <c r="D796" s="22" t="s">
        <v>62</v>
      </c>
      <c r="E796" s="22" t="s">
        <v>28</v>
      </c>
      <c r="F796" s="23" t="s">
        <v>32</v>
      </c>
      <c r="G796" s="6">
        <v>525262</v>
      </c>
      <c r="H796" s="6">
        <v>136003.37</v>
      </c>
      <c r="I796" s="8">
        <f t="shared" si="70"/>
        <v>25.892482227916737</v>
      </c>
    </row>
    <row r="797" spans="1:9" ht="192.6" customHeight="1" x14ac:dyDescent="0.25">
      <c r="A797" s="21" t="s">
        <v>33</v>
      </c>
      <c r="B797" s="22" t="s">
        <v>480</v>
      </c>
      <c r="C797" s="22" t="s">
        <v>11</v>
      </c>
      <c r="D797" s="22" t="s">
        <v>62</v>
      </c>
      <c r="E797" s="22" t="s">
        <v>34</v>
      </c>
      <c r="F797" s="23"/>
      <c r="G797" s="6">
        <f>G798</f>
        <v>400000</v>
      </c>
      <c r="H797" s="6">
        <f>H798</f>
        <v>0</v>
      </c>
      <c r="I797" s="8">
        <f t="shared" si="70"/>
        <v>0</v>
      </c>
    </row>
    <row r="798" spans="1:9" ht="134.85" customHeight="1" x14ac:dyDescent="0.25">
      <c r="A798" s="21" t="s">
        <v>20</v>
      </c>
      <c r="B798" s="22" t="s">
        <v>480</v>
      </c>
      <c r="C798" s="22" t="s">
        <v>11</v>
      </c>
      <c r="D798" s="22" t="s">
        <v>62</v>
      </c>
      <c r="E798" s="22" t="s">
        <v>34</v>
      </c>
      <c r="F798" s="23" t="s">
        <v>21</v>
      </c>
      <c r="G798" s="6">
        <f>G799</f>
        <v>400000</v>
      </c>
      <c r="H798" s="6">
        <f>H799</f>
        <v>0</v>
      </c>
      <c r="I798" s="8">
        <f t="shared" si="70"/>
        <v>0</v>
      </c>
    </row>
    <row r="799" spans="1:9" ht="57.75" customHeight="1" x14ac:dyDescent="0.25">
      <c r="A799" s="21" t="s">
        <v>22</v>
      </c>
      <c r="B799" s="22" t="s">
        <v>480</v>
      </c>
      <c r="C799" s="22" t="s">
        <v>11</v>
      </c>
      <c r="D799" s="22" t="s">
        <v>62</v>
      </c>
      <c r="E799" s="22" t="s">
        <v>34</v>
      </c>
      <c r="F799" s="23" t="s">
        <v>23</v>
      </c>
      <c r="G799" s="6">
        <v>400000</v>
      </c>
      <c r="H799" s="6">
        <v>0</v>
      </c>
      <c r="I799" s="8">
        <f t="shared" si="70"/>
        <v>0</v>
      </c>
    </row>
    <row r="800" spans="1:9" ht="40.5" customHeight="1" x14ac:dyDescent="0.25">
      <c r="A800" s="21" t="s">
        <v>26</v>
      </c>
      <c r="B800" s="22" t="s">
        <v>480</v>
      </c>
      <c r="C800" s="22" t="s">
        <v>11</v>
      </c>
      <c r="D800" s="22" t="s">
        <v>62</v>
      </c>
      <c r="E800" s="22" t="s">
        <v>35</v>
      </c>
      <c r="F800" s="23"/>
      <c r="G800" s="6">
        <f>G801+G804</f>
        <v>4446350</v>
      </c>
      <c r="H800" s="6">
        <f>H801+H804</f>
        <v>865145.93</v>
      </c>
      <c r="I800" s="8">
        <f t="shared" si="70"/>
        <v>19.457441047151036</v>
      </c>
    </row>
    <row r="801" spans="1:9" ht="48" customHeight="1" x14ac:dyDescent="0.25">
      <c r="A801" s="21" t="s">
        <v>18</v>
      </c>
      <c r="B801" s="22" t="s">
        <v>480</v>
      </c>
      <c r="C801" s="22" t="s">
        <v>11</v>
      </c>
      <c r="D801" s="22" t="s">
        <v>62</v>
      </c>
      <c r="E801" s="22" t="s">
        <v>36</v>
      </c>
      <c r="F801" s="23"/>
      <c r="G801" s="6">
        <f>G802</f>
        <v>4406350</v>
      </c>
      <c r="H801" s="6">
        <f>H802</f>
        <v>865145.93</v>
      </c>
      <c r="I801" s="8">
        <f t="shared" si="70"/>
        <v>19.634071964324214</v>
      </c>
    </row>
    <row r="802" spans="1:9" ht="134.85" customHeight="1" x14ac:dyDescent="0.25">
      <c r="A802" s="21" t="s">
        <v>20</v>
      </c>
      <c r="B802" s="22" t="s">
        <v>480</v>
      </c>
      <c r="C802" s="22" t="s">
        <v>11</v>
      </c>
      <c r="D802" s="22" t="s">
        <v>62</v>
      </c>
      <c r="E802" s="22" t="s">
        <v>36</v>
      </c>
      <c r="F802" s="23" t="s">
        <v>21</v>
      </c>
      <c r="G802" s="6">
        <f>G803</f>
        <v>4406350</v>
      </c>
      <c r="H802" s="6">
        <f>H803</f>
        <v>865145.93</v>
      </c>
      <c r="I802" s="8">
        <f t="shared" si="70"/>
        <v>19.634071964324214</v>
      </c>
    </row>
    <row r="803" spans="1:9" ht="57.75" customHeight="1" x14ac:dyDescent="0.25">
      <c r="A803" s="21" t="s">
        <v>22</v>
      </c>
      <c r="B803" s="22" t="s">
        <v>480</v>
      </c>
      <c r="C803" s="22" t="s">
        <v>11</v>
      </c>
      <c r="D803" s="22" t="s">
        <v>62</v>
      </c>
      <c r="E803" s="22" t="s">
        <v>36</v>
      </c>
      <c r="F803" s="23" t="s">
        <v>23</v>
      </c>
      <c r="G803" s="6">
        <v>4406350</v>
      </c>
      <c r="H803" s="6">
        <v>865145.93</v>
      </c>
      <c r="I803" s="8">
        <f t="shared" si="70"/>
        <v>19.634071964324214</v>
      </c>
    </row>
    <row r="804" spans="1:9" ht="192.6" customHeight="1" x14ac:dyDescent="0.25">
      <c r="A804" s="21" t="s">
        <v>33</v>
      </c>
      <c r="B804" s="22" t="s">
        <v>480</v>
      </c>
      <c r="C804" s="22" t="s">
        <v>11</v>
      </c>
      <c r="D804" s="22" t="s">
        <v>62</v>
      </c>
      <c r="E804" s="22" t="s">
        <v>37</v>
      </c>
      <c r="F804" s="23"/>
      <c r="G804" s="6">
        <f>G805</f>
        <v>40000</v>
      </c>
      <c r="H804" s="6">
        <f>H805</f>
        <v>0</v>
      </c>
      <c r="I804" s="8">
        <f t="shared" si="70"/>
        <v>0</v>
      </c>
    </row>
    <row r="805" spans="1:9" ht="134.85" customHeight="1" x14ac:dyDescent="0.25">
      <c r="A805" s="21" t="s">
        <v>20</v>
      </c>
      <c r="B805" s="22" t="s">
        <v>480</v>
      </c>
      <c r="C805" s="22" t="s">
        <v>11</v>
      </c>
      <c r="D805" s="22" t="s">
        <v>62</v>
      </c>
      <c r="E805" s="22" t="s">
        <v>37</v>
      </c>
      <c r="F805" s="23" t="s">
        <v>21</v>
      </c>
      <c r="G805" s="6">
        <f>G806</f>
        <v>40000</v>
      </c>
      <c r="H805" s="6">
        <f>H806</f>
        <v>0</v>
      </c>
      <c r="I805" s="8">
        <f t="shared" si="70"/>
        <v>0</v>
      </c>
    </row>
    <row r="806" spans="1:9" ht="57.75" customHeight="1" x14ac:dyDescent="0.25">
      <c r="A806" s="21" t="s">
        <v>22</v>
      </c>
      <c r="B806" s="22" t="s">
        <v>480</v>
      </c>
      <c r="C806" s="22" t="s">
        <v>11</v>
      </c>
      <c r="D806" s="22" t="s">
        <v>62</v>
      </c>
      <c r="E806" s="22" t="s">
        <v>37</v>
      </c>
      <c r="F806" s="23" t="s">
        <v>23</v>
      </c>
      <c r="G806" s="6">
        <v>40000</v>
      </c>
      <c r="H806" s="6">
        <v>0</v>
      </c>
      <c r="I806" s="8">
        <f t="shared" si="70"/>
        <v>0</v>
      </c>
    </row>
    <row r="807" spans="1:9" ht="38.450000000000003" customHeight="1" x14ac:dyDescent="0.25">
      <c r="A807" s="21" t="s">
        <v>126</v>
      </c>
      <c r="B807" s="22" t="s">
        <v>480</v>
      </c>
      <c r="C807" s="22" t="s">
        <v>25</v>
      </c>
      <c r="D807" s="22"/>
      <c r="E807" s="22"/>
      <c r="F807" s="23"/>
      <c r="G807" s="6">
        <f t="shared" ref="G807:H809" si="73">G808</f>
        <v>6370000</v>
      </c>
      <c r="H807" s="6">
        <f t="shared" si="73"/>
        <v>0</v>
      </c>
      <c r="I807" s="8">
        <f t="shared" si="70"/>
        <v>0</v>
      </c>
    </row>
    <row r="808" spans="1:9" ht="38.450000000000003" customHeight="1" x14ac:dyDescent="0.25">
      <c r="A808" s="21" t="s">
        <v>134</v>
      </c>
      <c r="B808" s="22" t="s">
        <v>480</v>
      </c>
      <c r="C808" s="22" t="s">
        <v>25</v>
      </c>
      <c r="D808" s="22" t="s">
        <v>135</v>
      </c>
      <c r="E808" s="22"/>
      <c r="F808" s="23"/>
      <c r="G808" s="6">
        <f t="shared" si="73"/>
        <v>6370000</v>
      </c>
      <c r="H808" s="6">
        <f t="shared" si="73"/>
        <v>0</v>
      </c>
      <c r="I808" s="8">
        <f t="shared" si="70"/>
        <v>0</v>
      </c>
    </row>
    <row r="809" spans="1:9" ht="115.5" customHeight="1" x14ac:dyDescent="0.25">
      <c r="A809" s="21" t="s">
        <v>616</v>
      </c>
      <c r="B809" s="22" t="s">
        <v>480</v>
      </c>
      <c r="C809" s="22" t="s">
        <v>25</v>
      </c>
      <c r="D809" s="22" t="s">
        <v>135</v>
      </c>
      <c r="E809" s="22" t="s">
        <v>136</v>
      </c>
      <c r="F809" s="23"/>
      <c r="G809" s="6">
        <f>G810+G820</f>
        <v>6370000</v>
      </c>
      <c r="H809" s="6">
        <f t="shared" si="73"/>
        <v>0</v>
      </c>
      <c r="I809" s="8">
        <f t="shared" si="70"/>
        <v>0</v>
      </c>
    </row>
    <row r="810" spans="1:9" ht="38.450000000000003" customHeight="1" x14ac:dyDescent="0.25">
      <c r="A810" s="21" t="s">
        <v>615</v>
      </c>
      <c r="B810" s="22" t="s">
        <v>480</v>
      </c>
      <c r="C810" s="22" t="s">
        <v>25</v>
      </c>
      <c r="D810" s="22" t="s">
        <v>135</v>
      </c>
      <c r="E810" s="22" t="s">
        <v>137</v>
      </c>
      <c r="F810" s="23"/>
      <c r="G810" s="6">
        <f>G811+G814+G817</f>
        <v>1050285</v>
      </c>
      <c r="H810" s="6">
        <f>H811+H814+H817</f>
        <v>0</v>
      </c>
      <c r="I810" s="8">
        <f t="shared" si="70"/>
        <v>0</v>
      </c>
    </row>
    <row r="811" spans="1:9" ht="57.75" customHeight="1" x14ac:dyDescent="0.25">
      <c r="A811" s="21" t="s">
        <v>481</v>
      </c>
      <c r="B811" s="22" t="s">
        <v>480</v>
      </c>
      <c r="C811" s="22" t="s">
        <v>25</v>
      </c>
      <c r="D811" s="22" t="s">
        <v>135</v>
      </c>
      <c r="E811" s="22" t="s">
        <v>482</v>
      </c>
      <c r="F811" s="23"/>
      <c r="G811" s="6">
        <f>G812</f>
        <v>930285</v>
      </c>
      <c r="H811" s="6">
        <f>H812</f>
        <v>0</v>
      </c>
      <c r="I811" s="8">
        <f t="shared" si="70"/>
        <v>0</v>
      </c>
    </row>
    <row r="812" spans="1:9" ht="57.75" customHeight="1" x14ac:dyDescent="0.25">
      <c r="A812" s="21" t="s">
        <v>29</v>
      </c>
      <c r="B812" s="22" t="s">
        <v>480</v>
      </c>
      <c r="C812" s="22" t="s">
        <v>25</v>
      </c>
      <c r="D812" s="22" t="s">
        <v>135</v>
      </c>
      <c r="E812" s="22" t="s">
        <v>482</v>
      </c>
      <c r="F812" s="23" t="s">
        <v>30</v>
      </c>
      <c r="G812" s="6">
        <f>G813</f>
        <v>930285</v>
      </c>
      <c r="H812" s="6">
        <f>H813</f>
        <v>0</v>
      </c>
      <c r="I812" s="8">
        <f t="shared" si="70"/>
        <v>0</v>
      </c>
    </row>
    <row r="813" spans="1:9" ht="57.75" customHeight="1" x14ac:dyDescent="0.25">
      <c r="A813" s="21" t="s">
        <v>31</v>
      </c>
      <c r="B813" s="22" t="s">
        <v>480</v>
      </c>
      <c r="C813" s="22" t="s">
        <v>25</v>
      </c>
      <c r="D813" s="22" t="s">
        <v>135</v>
      </c>
      <c r="E813" s="22" t="s">
        <v>482</v>
      </c>
      <c r="F813" s="23" t="s">
        <v>32</v>
      </c>
      <c r="G813" s="6">
        <v>930285</v>
      </c>
      <c r="H813" s="6"/>
      <c r="I813" s="8">
        <f t="shared" si="70"/>
        <v>0</v>
      </c>
    </row>
    <row r="814" spans="1:9" ht="38.450000000000003" customHeight="1" x14ac:dyDescent="0.25">
      <c r="A814" s="21" t="s">
        <v>483</v>
      </c>
      <c r="B814" s="22" t="s">
        <v>480</v>
      </c>
      <c r="C814" s="22" t="s">
        <v>25</v>
      </c>
      <c r="D814" s="22" t="s">
        <v>135</v>
      </c>
      <c r="E814" s="22" t="s">
        <v>484</v>
      </c>
      <c r="F814" s="23"/>
      <c r="G814" s="6">
        <f>G815</f>
        <v>20000</v>
      </c>
      <c r="H814" s="6">
        <f>H815</f>
        <v>0</v>
      </c>
      <c r="I814" s="8">
        <f t="shared" si="70"/>
        <v>0</v>
      </c>
    </row>
    <row r="815" spans="1:9" ht="57.75" customHeight="1" x14ac:dyDescent="0.25">
      <c r="A815" s="21" t="s">
        <v>29</v>
      </c>
      <c r="B815" s="22" t="s">
        <v>480</v>
      </c>
      <c r="C815" s="22" t="s">
        <v>25</v>
      </c>
      <c r="D815" s="22" t="s">
        <v>135</v>
      </c>
      <c r="E815" s="22" t="s">
        <v>484</v>
      </c>
      <c r="F815" s="23" t="s">
        <v>30</v>
      </c>
      <c r="G815" s="6">
        <f>G816</f>
        <v>20000</v>
      </c>
      <c r="H815" s="6">
        <f>H816</f>
        <v>0</v>
      </c>
      <c r="I815" s="8">
        <f t="shared" si="70"/>
        <v>0</v>
      </c>
    </row>
    <row r="816" spans="1:9" ht="57.75" customHeight="1" x14ac:dyDescent="0.25">
      <c r="A816" s="21" t="s">
        <v>31</v>
      </c>
      <c r="B816" s="22" t="s">
        <v>480</v>
      </c>
      <c r="C816" s="22" t="s">
        <v>25</v>
      </c>
      <c r="D816" s="22" t="s">
        <v>135</v>
      </c>
      <c r="E816" s="22" t="s">
        <v>484</v>
      </c>
      <c r="F816" s="23" t="s">
        <v>32</v>
      </c>
      <c r="G816" s="6">
        <v>20000</v>
      </c>
      <c r="H816" s="6">
        <v>0</v>
      </c>
      <c r="I816" s="8">
        <f t="shared" si="70"/>
        <v>0</v>
      </c>
    </row>
    <row r="817" spans="1:9" ht="77.099999999999994" customHeight="1" x14ac:dyDescent="0.25">
      <c r="A817" s="21" t="s">
        <v>485</v>
      </c>
      <c r="B817" s="22" t="s">
        <v>480</v>
      </c>
      <c r="C817" s="22" t="s">
        <v>25</v>
      </c>
      <c r="D817" s="22" t="s">
        <v>135</v>
      </c>
      <c r="E817" s="22" t="s">
        <v>486</v>
      </c>
      <c r="F817" s="23"/>
      <c r="G817" s="6">
        <f>G818</f>
        <v>100000</v>
      </c>
      <c r="H817" s="6">
        <f>H818</f>
        <v>0</v>
      </c>
      <c r="I817" s="8">
        <f t="shared" si="70"/>
        <v>0</v>
      </c>
    </row>
    <row r="818" spans="1:9" ht="57.75" customHeight="1" x14ac:dyDescent="0.25">
      <c r="A818" s="21" t="s">
        <v>29</v>
      </c>
      <c r="B818" s="22" t="s">
        <v>480</v>
      </c>
      <c r="C818" s="22" t="s">
        <v>25</v>
      </c>
      <c r="D818" s="22" t="s">
        <v>135</v>
      </c>
      <c r="E818" s="22" t="s">
        <v>486</v>
      </c>
      <c r="F818" s="23" t="s">
        <v>30</v>
      </c>
      <c r="G818" s="6">
        <f>G819</f>
        <v>100000</v>
      </c>
      <c r="H818" s="6">
        <f>H819</f>
        <v>0</v>
      </c>
      <c r="I818" s="8">
        <f t="shared" si="70"/>
        <v>0</v>
      </c>
    </row>
    <row r="819" spans="1:9" ht="57.75" customHeight="1" x14ac:dyDescent="0.25">
      <c r="A819" s="21" t="s">
        <v>31</v>
      </c>
      <c r="B819" s="22" t="s">
        <v>480</v>
      </c>
      <c r="C819" s="22" t="s">
        <v>25</v>
      </c>
      <c r="D819" s="22" t="s">
        <v>135</v>
      </c>
      <c r="E819" s="22" t="s">
        <v>486</v>
      </c>
      <c r="F819" s="23" t="s">
        <v>32</v>
      </c>
      <c r="G819" s="6">
        <v>100000</v>
      </c>
      <c r="H819" s="6">
        <v>0</v>
      </c>
      <c r="I819" s="8">
        <f t="shared" si="70"/>
        <v>0</v>
      </c>
    </row>
    <row r="820" spans="1:9" ht="120" customHeight="1" x14ac:dyDescent="0.25">
      <c r="A820" s="46" t="s">
        <v>608</v>
      </c>
      <c r="B820" s="47" t="s">
        <v>480</v>
      </c>
      <c r="C820" s="47" t="s">
        <v>25</v>
      </c>
      <c r="D820" s="47" t="s">
        <v>135</v>
      </c>
      <c r="E820" s="47" t="s">
        <v>591</v>
      </c>
      <c r="F820" s="48"/>
      <c r="G820" s="40">
        <f t="shared" ref="G820:H822" si="74">G821</f>
        <v>5319715</v>
      </c>
      <c r="H820" s="40">
        <f t="shared" si="74"/>
        <v>0</v>
      </c>
      <c r="I820" s="8">
        <f t="shared" si="70"/>
        <v>0</v>
      </c>
    </row>
    <row r="821" spans="1:9" ht="48.75" customHeight="1" x14ac:dyDescent="0.25">
      <c r="A821" s="46" t="s">
        <v>593</v>
      </c>
      <c r="B821" s="47" t="s">
        <v>480</v>
      </c>
      <c r="C821" s="47" t="s">
        <v>25</v>
      </c>
      <c r="D821" s="47" t="s">
        <v>135</v>
      </c>
      <c r="E821" s="47" t="s">
        <v>592</v>
      </c>
      <c r="F821" s="48"/>
      <c r="G821" s="40">
        <f t="shared" si="74"/>
        <v>5319715</v>
      </c>
      <c r="H821" s="40">
        <f t="shared" si="74"/>
        <v>0</v>
      </c>
      <c r="I821" s="8">
        <f t="shared" si="70"/>
        <v>0</v>
      </c>
    </row>
    <row r="822" spans="1:9" ht="57.75" customHeight="1" x14ac:dyDescent="0.25">
      <c r="A822" s="46" t="s">
        <v>29</v>
      </c>
      <c r="B822" s="47" t="s">
        <v>480</v>
      </c>
      <c r="C822" s="47" t="s">
        <v>25</v>
      </c>
      <c r="D822" s="47" t="s">
        <v>135</v>
      </c>
      <c r="E822" s="47" t="s">
        <v>592</v>
      </c>
      <c r="F822" s="48" t="s">
        <v>30</v>
      </c>
      <c r="G822" s="40">
        <f t="shared" si="74"/>
        <v>5319715</v>
      </c>
      <c r="H822" s="40">
        <f t="shared" si="74"/>
        <v>0</v>
      </c>
      <c r="I822" s="8">
        <f t="shared" si="70"/>
        <v>0</v>
      </c>
    </row>
    <row r="823" spans="1:9" ht="57.75" customHeight="1" x14ac:dyDescent="0.25">
      <c r="A823" s="46" t="s">
        <v>31</v>
      </c>
      <c r="B823" s="47" t="s">
        <v>480</v>
      </c>
      <c r="C823" s="47" t="s">
        <v>25</v>
      </c>
      <c r="D823" s="47" t="s">
        <v>135</v>
      </c>
      <c r="E823" s="47" t="s">
        <v>592</v>
      </c>
      <c r="F823" s="48" t="s">
        <v>32</v>
      </c>
      <c r="G823" s="40">
        <v>5319715</v>
      </c>
      <c r="H823" s="40">
        <v>0</v>
      </c>
      <c r="I823" s="8">
        <f t="shared" si="70"/>
        <v>0</v>
      </c>
    </row>
    <row r="824" spans="1:9" ht="38.450000000000003" customHeight="1" x14ac:dyDescent="0.25">
      <c r="A824" s="21" t="s">
        <v>175</v>
      </c>
      <c r="B824" s="22" t="s">
        <v>480</v>
      </c>
      <c r="C824" s="22" t="s">
        <v>128</v>
      </c>
      <c r="D824" s="22"/>
      <c r="E824" s="22"/>
      <c r="F824" s="23"/>
      <c r="G824" s="6">
        <f>G825+G838</f>
        <v>87695500.870000005</v>
      </c>
      <c r="H824" s="6">
        <f>H825+H838</f>
        <v>8713840.3499999996</v>
      </c>
      <c r="I824" s="8">
        <f t="shared" si="70"/>
        <v>9.9364736657555728</v>
      </c>
    </row>
    <row r="825" spans="1:9" ht="38.450000000000003" customHeight="1" x14ac:dyDescent="0.25">
      <c r="A825" s="21" t="s">
        <v>176</v>
      </c>
      <c r="B825" s="22" t="s">
        <v>480</v>
      </c>
      <c r="C825" s="22" t="s">
        <v>128</v>
      </c>
      <c r="D825" s="22" t="s">
        <v>13</v>
      </c>
      <c r="E825" s="22"/>
      <c r="F825" s="23"/>
      <c r="G825" s="6">
        <f>G826</f>
        <v>23581638.48</v>
      </c>
      <c r="H825" s="6">
        <f>H826</f>
        <v>0</v>
      </c>
      <c r="I825" s="8">
        <f t="shared" si="70"/>
        <v>0</v>
      </c>
    </row>
    <row r="826" spans="1:9" ht="115.5" customHeight="1" x14ac:dyDescent="0.25">
      <c r="A826" s="21" t="s">
        <v>692</v>
      </c>
      <c r="B826" s="22" t="s">
        <v>480</v>
      </c>
      <c r="C826" s="22" t="s">
        <v>128</v>
      </c>
      <c r="D826" s="22" t="s">
        <v>13</v>
      </c>
      <c r="E826" s="22" t="s">
        <v>487</v>
      </c>
      <c r="F826" s="23"/>
      <c r="G826" s="6">
        <f>G827+G831</f>
        <v>23581638.48</v>
      </c>
      <c r="H826" s="6">
        <f>H827+H831</f>
        <v>0</v>
      </c>
      <c r="I826" s="8">
        <f t="shared" si="70"/>
        <v>0</v>
      </c>
    </row>
    <row r="827" spans="1:9" ht="134.85" customHeight="1" x14ac:dyDescent="0.25">
      <c r="A827" s="21" t="s">
        <v>693</v>
      </c>
      <c r="B827" s="22" t="s">
        <v>480</v>
      </c>
      <c r="C827" s="22" t="s">
        <v>128</v>
      </c>
      <c r="D827" s="22" t="s">
        <v>13</v>
      </c>
      <c r="E827" s="22" t="s">
        <v>488</v>
      </c>
      <c r="F827" s="23"/>
      <c r="G827" s="6">
        <f t="shared" ref="G827:H829" si="75">G828</f>
        <v>530000</v>
      </c>
      <c r="H827" s="6">
        <f t="shared" si="75"/>
        <v>0</v>
      </c>
      <c r="I827" s="8">
        <f t="shared" si="70"/>
        <v>0</v>
      </c>
    </row>
    <row r="828" spans="1:9" ht="57.75" customHeight="1" x14ac:dyDescent="0.25">
      <c r="A828" s="21" t="s">
        <v>489</v>
      </c>
      <c r="B828" s="22" t="s">
        <v>480</v>
      </c>
      <c r="C828" s="22" t="s">
        <v>128</v>
      </c>
      <c r="D828" s="22" t="s">
        <v>13</v>
      </c>
      <c r="E828" s="22" t="s">
        <v>490</v>
      </c>
      <c r="F828" s="23"/>
      <c r="G828" s="6">
        <f t="shared" si="75"/>
        <v>530000</v>
      </c>
      <c r="H828" s="6">
        <f t="shared" si="75"/>
        <v>0</v>
      </c>
      <c r="I828" s="8">
        <f t="shared" si="70"/>
        <v>0</v>
      </c>
    </row>
    <row r="829" spans="1:9" ht="57.75" customHeight="1" x14ac:dyDescent="0.25">
      <c r="A829" s="21" t="s">
        <v>29</v>
      </c>
      <c r="B829" s="22" t="s">
        <v>480</v>
      </c>
      <c r="C829" s="22" t="s">
        <v>128</v>
      </c>
      <c r="D829" s="22" t="s">
        <v>13</v>
      </c>
      <c r="E829" s="22" t="s">
        <v>490</v>
      </c>
      <c r="F829" s="23" t="s">
        <v>30</v>
      </c>
      <c r="G829" s="6">
        <f t="shared" si="75"/>
        <v>530000</v>
      </c>
      <c r="H829" s="6">
        <f t="shared" si="75"/>
        <v>0</v>
      </c>
      <c r="I829" s="8">
        <f t="shared" si="70"/>
        <v>0</v>
      </c>
    </row>
    <row r="830" spans="1:9" ht="57.75" customHeight="1" x14ac:dyDescent="0.25">
      <c r="A830" s="21" t="s">
        <v>31</v>
      </c>
      <c r="B830" s="22" t="s">
        <v>480</v>
      </c>
      <c r="C830" s="22" t="s">
        <v>128</v>
      </c>
      <c r="D830" s="22" t="s">
        <v>13</v>
      </c>
      <c r="E830" s="22" t="s">
        <v>490</v>
      </c>
      <c r="F830" s="23" t="s">
        <v>32</v>
      </c>
      <c r="G830" s="6">
        <v>530000</v>
      </c>
      <c r="H830" s="6">
        <v>0</v>
      </c>
      <c r="I830" s="8">
        <f t="shared" si="70"/>
        <v>0</v>
      </c>
    </row>
    <row r="831" spans="1:9" ht="153.94999999999999" customHeight="1" x14ac:dyDescent="0.25">
      <c r="A831" s="21" t="s">
        <v>608</v>
      </c>
      <c r="B831" s="22" t="s">
        <v>480</v>
      </c>
      <c r="C831" s="22" t="s">
        <v>128</v>
      </c>
      <c r="D831" s="22" t="s">
        <v>13</v>
      </c>
      <c r="E831" s="22" t="s">
        <v>491</v>
      </c>
      <c r="F831" s="23"/>
      <c r="G831" s="6">
        <f>G832+G835</f>
        <v>23051638.48</v>
      </c>
      <c r="H831" s="6">
        <f>H832+H835</f>
        <v>0</v>
      </c>
      <c r="I831" s="7">
        <f t="shared" si="70"/>
        <v>0</v>
      </c>
    </row>
    <row r="832" spans="1:9" ht="77.099999999999994" customHeight="1" x14ac:dyDescent="0.25">
      <c r="A832" s="21" t="s">
        <v>492</v>
      </c>
      <c r="B832" s="22" t="s">
        <v>480</v>
      </c>
      <c r="C832" s="22" t="s">
        <v>128</v>
      </c>
      <c r="D832" s="22" t="s">
        <v>13</v>
      </c>
      <c r="E832" s="22" t="s">
        <v>493</v>
      </c>
      <c r="F832" s="23"/>
      <c r="G832" s="6">
        <f>G833</f>
        <v>16651638.48</v>
      </c>
      <c r="H832" s="6">
        <f>H833</f>
        <v>0</v>
      </c>
      <c r="I832" s="7">
        <f t="shared" si="70"/>
        <v>0</v>
      </c>
    </row>
    <row r="833" spans="1:9" ht="38.450000000000003" customHeight="1" x14ac:dyDescent="0.25">
      <c r="A833" s="21" t="s">
        <v>50</v>
      </c>
      <c r="B833" s="22" t="s">
        <v>480</v>
      </c>
      <c r="C833" s="22" t="s">
        <v>128</v>
      </c>
      <c r="D833" s="22" t="s">
        <v>13</v>
      </c>
      <c r="E833" s="22" t="s">
        <v>493</v>
      </c>
      <c r="F833" s="23" t="s">
        <v>51</v>
      </c>
      <c r="G833" s="6">
        <f>G834</f>
        <v>16651638.48</v>
      </c>
      <c r="H833" s="6">
        <f>H834</f>
        <v>0</v>
      </c>
      <c r="I833" s="7">
        <f t="shared" si="70"/>
        <v>0</v>
      </c>
    </row>
    <row r="834" spans="1:9" ht="96.2" customHeight="1" x14ac:dyDescent="0.25">
      <c r="A834" s="21" t="s">
        <v>161</v>
      </c>
      <c r="B834" s="22" t="s">
        <v>480</v>
      </c>
      <c r="C834" s="22" t="s">
        <v>128</v>
      </c>
      <c r="D834" s="22" t="s">
        <v>13</v>
      </c>
      <c r="E834" s="22" t="s">
        <v>493</v>
      </c>
      <c r="F834" s="23" t="s">
        <v>162</v>
      </c>
      <c r="G834" s="6">
        <v>16651638.48</v>
      </c>
      <c r="H834" s="6">
        <v>0</v>
      </c>
      <c r="I834" s="7">
        <f t="shared" si="70"/>
        <v>0</v>
      </c>
    </row>
    <row r="835" spans="1:9" ht="38.450000000000003" customHeight="1" x14ac:dyDescent="0.25">
      <c r="A835" s="21" t="s">
        <v>494</v>
      </c>
      <c r="B835" s="22" t="s">
        <v>480</v>
      </c>
      <c r="C835" s="22" t="s">
        <v>128</v>
      </c>
      <c r="D835" s="22" t="s">
        <v>13</v>
      </c>
      <c r="E835" s="22" t="s">
        <v>495</v>
      </c>
      <c r="F835" s="23"/>
      <c r="G835" s="6">
        <f>G836</f>
        <v>6400000</v>
      </c>
      <c r="H835" s="6">
        <f>H836</f>
        <v>0</v>
      </c>
      <c r="I835" s="7">
        <f t="shared" si="70"/>
        <v>0</v>
      </c>
    </row>
    <row r="836" spans="1:9" ht="38.450000000000003" customHeight="1" x14ac:dyDescent="0.25">
      <c r="A836" s="21" t="s">
        <v>50</v>
      </c>
      <c r="B836" s="22" t="s">
        <v>480</v>
      </c>
      <c r="C836" s="22" t="s">
        <v>128</v>
      </c>
      <c r="D836" s="22" t="s">
        <v>13</v>
      </c>
      <c r="E836" s="22" t="s">
        <v>495</v>
      </c>
      <c r="F836" s="23" t="s">
        <v>51</v>
      </c>
      <c r="G836" s="6">
        <f>G837</f>
        <v>6400000</v>
      </c>
      <c r="H836" s="6">
        <f>H837</f>
        <v>0</v>
      </c>
      <c r="I836" s="7">
        <f t="shared" si="70"/>
        <v>0</v>
      </c>
    </row>
    <row r="837" spans="1:9" ht="96.2" customHeight="1" x14ac:dyDescent="0.25">
      <c r="A837" s="21" t="s">
        <v>161</v>
      </c>
      <c r="B837" s="22" t="s">
        <v>480</v>
      </c>
      <c r="C837" s="22" t="s">
        <v>128</v>
      </c>
      <c r="D837" s="22" t="s">
        <v>13</v>
      </c>
      <c r="E837" s="22" t="s">
        <v>495</v>
      </c>
      <c r="F837" s="23" t="s">
        <v>162</v>
      </c>
      <c r="G837" s="6">
        <v>6400000</v>
      </c>
      <c r="H837" s="6">
        <v>0</v>
      </c>
      <c r="I837" s="7">
        <f t="shared" si="70"/>
        <v>0</v>
      </c>
    </row>
    <row r="838" spans="1:9" ht="38.450000000000003" customHeight="1" x14ac:dyDescent="0.25">
      <c r="A838" s="21" t="s">
        <v>183</v>
      </c>
      <c r="B838" s="22" t="s">
        <v>480</v>
      </c>
      <c r="C838" s="22" t="s">
        <v>128</v>
      </c>
      <c r="D838" s="22" t="s">
        <v>90</v>
      </c>
      <c r="E838" s="22"/>
      <c r="F838" s="23"/>
      <c r="G838" s="6">
        <f>G839+G844+G856</f>
        <v>64113862.390000008</v>
      </c>
      <c r="H838" s="6">
        <f>H839+H844+H856</f>
        <v>8713840.3499999996</v>
      </c>
      <c r="I838" s="8">
        <f t="shared" si="70"/>
        <v>13.59119545316789</v>
      </c>
    </row>
    <row r="839" spans="1:9" ht="96.2" customHeight="1" x14ac:dyDescent="0.25">
      <c r="A839" s="21" t="s">
        <v>694</v>
      </c>
      <c r="B839" s="22" t="s">
        <v>480</v>
      </c>
      <c r="C839" s="22" t="s">
        <v>128</v>
      </c>
      <c r="D839" s="22" t="s">
        <v>90</v>
      </c>
      <c r="E839" s="22" t="s">
        <v>496</v>
      </c>
      <c r="F839" s="23"/>
      <c r="G839" s="6">
        <f t="shared" ref="G839:H842" si="76">G840</f>
        <v>33488002</v>
      </c>
      <c r="H839" s="6">
        <f t="shared" si="76"/>
        <v>6697600.4000000004</v>
      </c>
      <c r="I839" s="8">
        <f t="shared" ref="I839:I902" si="77">H839/G839*100</f>
        <v>20</v>
      </c>
    </row>
    <row r="840" spans="1:9" ht="96.2" customHeight="1" x14ac:dyDescent="0.25">
      <c r="A840" s="21" t="s">
        <v>695</v>
      </c>
      <c r="B840" s="22" t="s">
        <v>480</v>
      </c>
      <c r="C840" s="22" t="s">
        <v>128</v>
      </c>
      <c r="D840" s="22" t="s">
        <v>90</v>
      </c>
      <c r="E840" s="22" t="s">
        <v>497</v>
      </c>
      <c r="F840" s="23"/>
      <c r="G840" s="6">
        <f t="shared" si="76"/>
        <v>33488002</v>
      </c>
      <c r="H840" s="6">
        <f t="shared" si="76"/>
        <v>6697600.4000000004</v>
      </c>
      <c r="I840" s="8">
        <f t="shared" si="77"/>
        <v>20</v>
      </c>
    </row>
    <row r="841" spans="1:9" ht="63" customHeight="1" x14ac:dyDescent="0.25">
      <c r="A841" s="21" t="s">
        <v>696</v>
      </c>
      <c r="B841" s="22" t="s">
        <v>480</v>
      </c>
      <c r="C841" s="22" t="s">
        <v>128</v>
      </c>
      <c r="D841" s="22" t="s">
        <v>90</v>
      </c>
      <c r="E841" s="22" t="s">
        <v>498</v>
      </c>
      <c r="F841" s="23"/>
      <c r="G841" s="6">
        <f t="shared" si="76"/>
        <v>33488002</v>
      </c>
      <c r="H841" s="6">
        <f t="shared" si="76"/>
        <v>6697600.4000000004</v>
      </c>
      <c r="I841" s="8">
        <f t="shared" si="77"/>
        <v>20</v>
      </c>
    </row>
    <row r="842" spans="1:9" ht="57.75" customHeight="1" x14ac:dyDescent="0.25">
      <c r="A842" s="21" t="s">
        <v>29</v>
      </c>
      <c r="B842" s="22" t="s">
        <v>480</v>
      </c>
      <c r="C842" s="22" t="s">
        <v>128</v>
      </c>
      <c r="D842" s="22" t="s">
        <v>90</v>
      </c>
      <c r="E842" s="22" t="s">
        <v>498</v>
      </c>
      <c r="F842" s="23" t="s">
        <v>30</v>
      </c>
      <c r="G842" s="6">
        <f t="shared" si="76"/>
        <v>33488002</v>
      </c>
      <c r="H842" s="6">
        <f t="shared" si="76"/>
        <v>6697600.4000000004</v>
      </c>
      <c r="I842" s="8">
        <f t="shared" si="77"/>
        <v>20</v>
      </c>
    </row>
    <row r="843" spans="1:9" ht="57.75" customHeight="1" x14ac:dyDescent="0.25">
      <c r="A843" s="21" t="s">
        <v>31</v>
      </c>
      <c r="B843" s="22" t="s">
        <v>480</v>
      </c>
      <c r="C843" s="22" t="s">
        <v>128</v>
      </c>
      <c r="D843" s="22" t="s">
        <v>90</v>
      </c>
      <c r="E843" s="22" t="s">
        <v>498</v>
      </c>
      <c r="F843" s="23" t="s">
        <v>32</v>
      </c>
      <c r="G843" s="6">
        <v>33488002</v>
      </c>
      <c r="H843" s="6">
        <v>6697600.4000000004</v>
      </c>
      <c r="I843" s="8">
        <f t="shared" si="77"/>
        <v>20</v>
      </c>
    </row>
    <row r="844" spans="1:9" ht="96.2" customHeight="1" x14ac:dyDescent="0.25">
      <c r="A844" s="21" t="s">
        <v>626</v>
      </c>
      <c r="B844" s="22" t="s">
        <v>480</v>
      </c>
      <c r="C844" s="22" t="s">
        <v>128</v>
      </c>
      <c r="D844" s="22" t="s">
        <v>90</v>
      </c>
      <c r="E844" s="22" t="s">
        <v>167</v>
      </c>
      <c r="F844" s="23"/>
      <c r="G844" s="6">
        <f>G845+G852</f>
        <v>29496517.370000001</v>
      </c>
      <c r="H844" s="6">
        <f>H845+H852</f>
        <v>2016239.95</v>
      </c>
      <c r="I844" s="8">
        <f t="shared" si="77"/>
        <v>6.835518663808954</v>
      </c>
    </row>
    <row r="845" spans="1:9" ht="57.75" customHeight="1" x14ac:dyDescent="0.25">
      <c r="A845" s="21" t="s">
        <v>627</v>
      </c>
      <c r="B845" s="22" t="s">
        <v>480</v>
      </c>
      <c r="C845" s="22" t="s">
        <v>128</v>
      </c>
      <c r="D845" s="22" t="s">
        <v>90</v>
      </c>
      <c r="E845" s="22" t="s">
        <v>169</v>
      </c>
      <c r="F845" s="23"/>
      <c r="G845" s="6">
        <f>G846+G849</f>
        <v>7228400</v>
      </c>
      <c r="H845" s="6">
        <f>H846+H849</f>
        <v>2016239.95</v>
      </c>
      <c r="I845" s="8">
        <f t="shared" si="77"/>
        <v>27.893309031044211</v>
      </c>
    </row>
    <row r="846" spans="1:9" ht="57.75" customHeight="1" x14ac:dyDescent="0.25">
      <c r="A846" s="21" t="s">
        <v>499</v>
      </c>
      <c r="B846" s="22" t="s">
        <v>480</v>
      </c>
      <c r="C846" s="22" t="s">
        <v>128</v>
      </c>
      <c r="D846" s="22" t="s">
        <v>90</v>
      </c>
      <c r="E846" s="22" t="s">
        <v>500</v>
      </c>
      <c r="F846" s="23"/>
      <c r="G846" s="6">
        <f>G847</f>
        <v>6254900</v>
      </c>
      <c r="H846" s="6">
        <f>H847</f>
        <v>1855239.95</v>
      </c>
      <c r="I846" s="8">
        <f t="shared" si="77"/>
        <v>29.66058530112392</v>
      </c>
    </row>
    <row r="847" spans="1:9" ht="57.75" customHeight="1" x14ac:dyDescent="0.25">
      <c r="A847" s="21" t="s">
        <v>29</v>
      </c>
      <c r="B847" s="22" t="s">
        <v>480</v>
      </c>
      <c r="C847" s="22" t="s">
        <v>128</v>
      </c>
      <c r="D847" s="22" t="s">
        <v>90</v>
      </c>
      <c r="E847" s="22" t="s">
        <v>500</v>
      </c>
      <c r="F847" s="23" t="s">
        <v>30</v>
      </c>
      <c r="G847" s="6">
        <f>G848</f>
        <v>6254900</v>
      </c>
      <c r="H847" s="6">
        <f>H848</f>
        <v>1855239.95</v>
      </c>
      <c r="I847" s="8">
        <f t="shared" si="77"/>
        <v>29.66058530112392</v>
      </c>
    </row>
    <row r="848" spans="1:9" ht="57.75" customHeight="1" x14ac:dyDescent="0.25">
      <c r="A848" s="21" t="s">
        <v>31</v>
      </c>
      <c r="B848" s="22" t="s">
        <v>480</v>
      </c>
      <c r="C848" s="22" t="s">
        <v>128</v>
      </c>
      <c r="D848" s="22" t="s">
        <v>90</v>
      </c>
      <c r="E848" s="22" t="s">
        <v>500</v>
      </c>
      <c r="F848" s="23" t="s">
        <v>32</v>
      </c>
      <c r="G848" s="6">
        <v>6254900</v>
      </c>
      <c r="H848" s="6">
        <v>1855239.95</v>
      </c>
      <c r="I848" s="8">
        <f t="shared" si="77"/>
        <v>29.66058530112392</v>
      </c>
    </row>
    <row r="849" spans="1:9" ht="38.450000000000003" customHeight="1" x14ac:dyDescent="0.25">
      <c r="A849" s="21" t="s">
        <v>501</v>
      </c>
      <c r="B849" s="22" t="s">
        <v>480</v>
      </c>
      <c r="C849" s="22" t="s">
        <v>128</v>
      </c>
      <c r="D849" s="22" t="s">
        <v>90</v>
      </c>
      <c r="E849" s="22" t="s">
        <v>502</v>
      </c>
      <c r="F849" s="23"/>
      <c r="G849" s="6">
        <f>G850</f>
        <v>973500</v>
      </c>
      <c r="H849" s="6">
        <f>H850</f>
        <v>161000</v>
      </c>
      <c r="I849" s="8">
        <f t="shared" si="77"/>
        <v>16.538263995891114</v>
      </c>
    </row>
    <row r="850" spans="1:9" ht="57.75" customHeight="1" x14ac:dyDescent="0.25">
      <c r="A850" s="21" t="s">
        <v>29</v>
      </c>
      <c r="B850" s="22" t="s">
        <v>480</v>
      </c>
      <c r="C850" s="22" t="s">
        <v>128</v>
      </c>
      <c r="D850" s="22" t="s">
        <v>90</v>
      </c>
      <c r="E850" s="22" t="s">
        <v>502</v>
      </c>
      <c r="F850" s="23" t="s">
        <v>30</v>
      </c>
      <c r="G850" s="6">
        <f>G851</f>
        <v>973500</v>
      </c>
      <c r="H850" s="6">
        <f>H851</f>
        <v>161000</v>
      </c>
      <c r="I850" s="8">
        <f t="shared" si="77"/>
        <v>16.538263995891114</v>
      </c>
    </row>
    <row r="851" spans="1:9" ht="57.75" customHeight="1" x14ac:dyDescent="0.25">
      <c r="A851" s="21" t="s">
        <v>31</v>
      </c>
      <c r="B851" s="22" t="s">
        <v>480</v>
      </c>
      <c r="C851" s="22" t="s">
        <v>128</v>
      </c>
      <c r="D851" s="22" t="s">
        <v>90</v>
      </c>
      <c r="E851" s="22" t="s">
        <v>502</v>
      </c>
      <c r="F851" s="23" t="s">
        <v>32</v>
      </c>
      <c r="G851" s="6">
        <v>973500</v>
      </c>
      <c r="H851" s="6">
        <v>161000</v>
      </c>
      <c r="I851" s="8">
        <f t="shared" si="77"/>
        <v>16.538263995891114</v>
      </c>
    </row>
    <row r="852" spans="1:9" ht="153.94999999999999" customHeight="1" x14ac:dyDescent="0.25">
      <c r="A852" s="21" t="s">
        <v>608</v>
      </c>
      <c r="B852" s="22" t="s">
        <v>480</v>
      </c>
      <c r="C852" s="22" t="s">
        <v>128</v>
      </c>
      <c r="D852" s="22" t="s">
        <v>90</v>
      </c>
      <c r="E852" s="22" t="s">
        <v>503</v>
      </c>
      <c r="F852" s="23"/>
      <c r="G852" s="6">
        <f t="shared" ref="G852:H854" si="78">G853</f>
        <v>22268117.370000001</v>
      </c>
      <c r="H852" s="6">
        <f t="shared" si="78"/>
        <v>0</v>
      </c>
      <c r="I852" s="7">
        <f t="shared" si="77"/>
        <v>0</v>
      </c>
    </row>
    <row r="853" spans="1:9" ht="38.450000000000003" customHeight="1" x14ac:dyDescent="0.25">
      <c r="A853" s="21" t="s">
        <v>504</v>
      </c>
      <c r="B853" s="22" t="s">
        <v>480</v>
      </c>
      <c r="C853" s="22" t="s">
        <v>128</v>
      </c>
      <c r="D853" s="22" t="s">
        <v>90</v>
      </c>
      <c r="E853" s="22" t="s">
        <v>505</v>
      </c>
      <c r="F853" s="23"/>
      <c r="G853" s="6">
        <f t="shared" si="78"/>
        <v>22268117.370000001</v>
      </c>
      <c r="H853" s="6">
        <f t="shared" si="78"/>
        <v>0</v>
      </c>
      <c r="I853" s="7">
        <f t="shared" si="77"/>
        <v>0</v>
      </c>
    </row>
    <row r="854" spans="1:9" ht="57.75" customHeight="1" x14ac:dyDescent="0.25">
      <c r="A854" s="21" t="s">
        <v>29</v>
      </c>
      <c r="B854" s="22" t="s">
        <v>480</v>
      </c>
      <c r="C854" s="22" t="s">
        <v>128</v>
      </c>
      <c r="D854" s="22" t="s">
        <v>90</v>
      </c>
      <c r="E854" s="22" t="s">
        <v>505</v>
      </c>
      <c r="F854" s="23" t="s">
        <v>30</v>
      </c>
      <c r="G854" s="6">
        <f t="shared" si="78"/>
        <v>22268117.370000001</v>
      </c>
      <c r="H854" s="6">
        <f t="shared" si="78"/>
        <v>0</v>
      </c>
      <c r="I854" s="7">
        <f t="shared" si="77"/>
        <v>0</v>
      </c>
    </row>
    <row r="855" spans="1:9" ht="57.75" customHeight="1" x14ac:dyDescent="0.25">
      <c r="A855" s="21" t="s">
        <v>31</v>
      </c>
      <c r="B855" s="22" t="s">
        <v>480</v>
      </c>
      <c r="C855" s="22" t="s">
        <v>128</v>
      </c>
      <c r="D855" s="22" t="s">
        <v>90</v>
      </c>
      <c r="E855" s="22" t="s">
        <v>505</v>
      </c>
      <c r="F855" s="23" t="s">
        <v>32</v>
      </c>
      <c r="G855" s="6">
        <v>22268117.370000001</v>
      </c>
      <c r="H855" s="6"/>
      <c r="I855" s="7">
        <f t="shared" si="77"/>
        <v>0</v>
      </c>
    </row>
    <row r="856" spans="1:9" ht="38.450000000000003" customHeight="1" x14ac:dyDescent="0.25">
      <c r="A856" s="21" t="s">
        <v>44</v>
      </c>
      <c r="B856" s="22" t="s">
        <v>480</v>
      </c>
      <c r="C856" s="22" t="s">
        <v>128</v>
      </c>
      <c r="D856" s="22" t="s">
        <v>90</v>
      </c>
      <c r="E856" s="22" t="s">
        <v>45</v>
      </c>
      <c r="F856" s="23"/>
      <c r="G856" s="6">
        <f t="shared" ref="G856:H860" si="79">G857</f>
        <v>1129343.02</v>
      </c>
      <c r="H856" s="6">
        <f t="shared" si="79"/>
        <v>0</v>
      </c>
      <c r="I856" s="7">
        <f t="shared" si="77"/>
        <v>0</v>
      </c>
    </row>
    <row r="857" spans="1:9" ht="57.75" customHeight="1" x14ac:dyDescent="0.25">
      <c r="A857" s="21" t="s">
        <v>76</v>
      </c>
      <c r="B857" s="22" t="s">
        <v>480</v>
      </c>
      <c r="C857" s="22" t="s">
        <v>128</v>
      </c>
      <c r="D857" s="22" t="s">
        <v>90</v>
      </c>
      <c r="E857" s="22" t="s">
        <v>77</v>
      </c>
      <c r="F857" s="23"/>
      <c r="G857" s="6">
        <f t="shared" si="79"/>
        <v>1129343.02</v>
      </c>
      <c r="H857" s="6">
        <f t="shared" si="79"/>
        <v>0</v>
      </c>
      <c r="I857" s="7">
        <f t="shared" si="77"/>
        <v>0</v>
      </c>
    </row>
    <row r="858" spans="1:9" ht="115.5" customHeight="1" x14ac:dyDescent="0.25">
      <c r="A858" s="21" t="s">
        <v>506</v>
      </c>
      <c r="B858" s="22" t="s">
        <v>480</v>
      </c>
      <c r="C858" s="22" t="s">
        <v>128</v>
      </c>
      <c r="D858" s="22" t="s">
        <v>90</v>
      </c>
      <c r="E858" s="22" t="s">
        <v>507</v>
      </c>
      <c r="F858" s="23"/>
      <c r="G858" s="6">
        <f t="shared" si="79"/>
        <v>1129343.02</v>
      </c>
      <c r="H858" s="6">
        <f t="shared" si="79"/>
        <v>0</v>
      </c>
      <c r="I858" s="7">
        <f t="shared" si="77"/>
        <v>0</v>
      </c>
    </row>
    <row r="859" spans="1:9" ht="115.5" customHeight="1" x14ac:dyDescent="0.25">
      <c r="A859" s="21" t="s">
        <v>508</v>
      </c>
      <c r="B859" s="22" t="s">
        <v>480</v>
      </c>
      <c r="C859" s="22" t="s">
        <v>128</v>
      </c>
      <c r="D859" s="22" t="s">
        <v>90</v>
      </c>
      <c r="E859" s="22" t="s">
        <v>509</v>
      </c>
      <c r="F859" s="23"/>
      <c r="G859" s="6">
        <f t="shared" si="79"/>
        <v>1129343.02</v>
      </c>
      <c r="H859" s="6">
        <f t="shared" si="79"/>
        <v>0</v>
      </c>
      <c r="I859" s="7">
        <f t="shared" si="77"/>
        <v>0</v>
      </c>
    </row>
    <row r="860" spans="1:9" ht="57.75" customHeight="1" x14ac:dyDescent="0.25">
      <c r="A860" s="21" t="s">
        <v>29</v>
      </c>
      <c r="B860" s="22" t="s">
        <v>480</v>
      </c>
      <c r="C860" s="22" t="s">
        <v>128</v>
      </c>
      <c r="D860" s="22" t="s">
        <v>90</v>
      </c>
      <c r="E860" s="22" t="s">
        <v>509</v>
      </c>
      <c r="F860" s="23" t="s">
        <v>30</v>
      </c>
      <c r="G860" s="6">
        <f t="shared" si="79"/>
        <v>1129343.02</v>
      </c>
      <c r="H860" s="6">
        <f t="shared" si="79"/>
        <v>0</v>
      </c>
      <c r="I860" s="7">
        <f t="shared" si="77"/>
        <v>0</v>
      </c>
    </row>
    <row r="861" spans="1:9" ht="57.75" customHeight="1" x14ac:dyDescent="0.25">
      <c r="A861" s="21" t="s">
        <v>31</v>
      </c>
      <c r="B861" s="22" t="s">
        <v>480</v>
      </c>
      <c r="C861" s="22" t="s">
        <v>128</v>
      </c>
      <c r="D861" s="22" t="s">
        <v>90</v>
      </c>
      <c r="E861" s="22" t="s">
        <v>509</v>
      </c>
      <c r="F861" s="23" t="s">
        <v>32</v>
      </c>
      <c r="G861" s="6">
        <v>1129343.02</v>
      </c>
      <c r="H861" s="6">
        <v>0</v>
      </c>
      <c r="I861" s="7">
        <f t="shared" si="77"/>
        <v>0</v>
      </c>
    </row>
    <row r="862" spans="1:9" ht="38.450000000000003" customHeight="1" x14ac:dyDescent="0.25">
      <c r="A862" s="21" t="s">
        <v>291</v>
      </c>
      <c r="B862" s="22" t="s">
        <v>480</v>
      </c>
      <c r="C862" s="22" t="s">
        <v>227</v>
      </c>
      <c r="D862" s="22"/>
      <c r="E862" s="22"/>
      <c r="F862" s="23"/>
      <c r="G862" s="6">
        <f>G863</f>
        <v>1138119.45</v>
      </c>
      <c r="H862" s="6">
        <f>H863</f>
        <v>0</v>
      </c>
      <c r="I862" s="7">
        <f t="shared" si="77"/>
        <v>0</v>
      </c>
    </row>
    <row r="863" spans="1:9" ht="38.450000000000003" customHeight="1" x14ac:dyDescent="0.25">
      <c r="A863" s="21" t="s">
        <v>297</v>
      </c>
      <c r="B863" s="22" t="s">
        <v>480</v>
      </c>
      <c r="C863" s="22" t="s">
        <v>227</v>
      </c>
      <c r="D863" s="22" t="s">
        <v>128</v>
      </c>
      <c r="E863" s="22"/>
      <c r="F863" s="23"/>
      <c r="G863" s="6">
        <f>G864</f>
        <v>1138119.45</v>
      </c>
      <c r="H863" s="6">
        <f>H864</f>
        <v>0</v>
      </c>
      <c r="I863" s="7">
        <f t="shared" si="77"/>
        <v>0</v>
      </c>
    </row>
    <row r="864" spans="1:9" ht="96.2" customHeight="1" x14ac:dyDescent="0.25">
      <c r="A864" s="21" t="s">
        <v>697</v>
      </c>
      <c r="B864" s="22" t="s">
        <v>480</v>
      </c>
      <c r="C864" s="22" t="s">
        <v>227</v>
      </c>
      <c r="D864" s="22" t="s">
        <v>128</v>
      </c>
      <c r="E864" s="22" t="s">
        <v>510</v>
      </c>
      <c r="F864" s="23"/>
      <c r="G864" s="6">
        <f>G865+G875</f>
        <v>1138119.45</v>
      </c>
      <c r="H864" s="6">
        <f>H865+H875</f>
        <v>0</v>
      </c>
      <c r="I864" s="7">
        <f t="shared" si="77"/>
        <v>0</v>
      </c>
    </row>
    <row r="865" spans="1:9" ht="96.2" customHeight="1" x14ac:dyDescent="0.25">
      <c r="A865" s="21" t="s">
        <v>698</v>
      </c>
      <c r="B865" s="22" t="s">
        <v>480</v>
      </c>
      <c r="C865" s="22" t="s">
        <v>227</v>
      </c>
      <c r="D865" s="22" t="s">
        <v>128</v>
      </c>
      <c r="E865" s="22" t="s">
        <v>512</v>
      </c>
      <c r="F865" s="23"/>
      <c r="G865" s="6">
        <f>G866+G869+G872</f>
        <v>478500</v>
      </c>
      <c r="H865" s="6">
        <f>H866+H869+H872</f>
        <v>0</v>
      </c>
      <c r="I865" s="7">
        <f t="shared" si="77"/>
        <v>0</v>
      </c>
    </row>
    <row r="866" spans="1:9" ht="57.75" customHeight="1" x14ac:dyDescent="0.25">
      <c r="A866" s="21" t="s">
        <v>513</v>
      </c>
      <c r="B866" s="22" t="s">
        <v>480</v>
      </c>
      <c r="C866" s="22" t="s">
        <v>227</v>
      </c>
      <c r="D866" s="22" t="s">
        <v>128</v>
      </c>
      <c r="E866" s="22" t="s">
        <v>514</v>
      </c>
      <c r="F866" s="23"/>
      <c r="G866" s="6">
        <f>G867</f>
        <v>110000</v>
      </c>
      <c r="H866" s="6">
        <f>H867</f>
        <v>0</v>
      </c>
      <c r="I866" s="7">
        <f t="shared" si="77"/>
        <v>0</v>
      </c>
    </row>
    <row r="867" spans="1:9" ht="57.75" customHeight="1" x14ac:dyDescent="0.25">
      <c r="A867" s="21" t="s">
        <v>29</v>
      </c>
      <c r="B867" s="22" t="s">
        <v>480</v>
      </c>
      <c r="C867" s="22" t="s">
        <v>227</v>
      </c>
      <c r="D867" s="22" t="s">
        <v>128</v>
      </c>
      <c r="E867" s="22" t="s">
        <v>514</v>
      </c>
      <c r="F867" s="23" t="s">
        <v>30</v>
      </c>
      <c r="G867" s="6">
        <f>G868</f>
        <v>110000</v>
      </c>
      <c r="H867" s="6">
        <f>H868</f>
        <v>0</v>
      </c>
      <c r="I867" s="7">
        <f t="shared" si="77"/>
        <v>0</v>
      </c>
    </row>
    <row r="868" spans="1:9" ht="57.75" customHeight="1" x14ac:dyDescent="0.25">
      <c r="A868" s="21" t="s">
        <v>31</v>
      </c>
      <c r="B868" s="22" t="s">
        <v>480</v>
      </c>
      <c r="C868" s="22" t="s">
        <v>227</v>
      </c>
      <c r="D868" s="22" t="s">
        <v>128</v>
      </c>
      <c r="E868" s="22" t="s">
        <v>514</v>
      </c>
      <c r="F868" s="23" t="s">
        <v>32</v>
      </c>
      <c r="G868" s="6">
        <v>110000</v>
      </c>
      <c r="H868" s="6">
        <v>0</v>
      </c>
      <c r="I868" s="7">
        <f t="shared" si="77"/>
        <v>0</v>
      </c>
    </row>
    <row r="869" spans="1:9" ht="57.75" customHeight="1" x14ac:dyDescent="0.25">
      <c r="A869" s="21" t="s">
        <v>515</v>
      </c>
      <c r="B869" s="22" t="s">
        <v>480</v>
      </c>
      <c r="C869" s="22" t="s">
        <v>227</v>
      </c>
      <c r="D869" s="22" t="s">
        <v>128</v>
      </c>
      <c r="E869" s="22" t="s">
        <v>516</v>
      </c>
      <c r="F869" s="23"/>
      <c r="G869" s="6">
        <f>G870</f>
        <v>156000</v>
      </c>
      <c r="H869" s="6">
        <f>H870</f>
        <v>0</v>
      </c>
      <c r="I869" s="7">
        <f t="shared" si="77"/>
        <v>0</v>
      </c>
    </row>
    <row r="870" spans="1:9" ht="57.75" customHeight="1" x14ac:dyDescent="0.25">
      <c r="A870" s="21" t="s">
        <v>29</v>
      </c>
      <c r="B870" s="22" t="s">
        <v>480</v>
      </c>
      <c r="C870" s="22" t="s">
        <v>227</v>
      </c>
      <c r="D870" s="22" t="s">
        <v>128</v>
      </c>
      <c r="E870" s="22" t="s">
        <v>516</v>
      </c>
      <c r="F870" s="23" t="s">
        <v>30</v>
      </c>
      <c r="G870" s="6">
        <f>G871</f>
        <v>156000</v>
      </c>
      <c r="H870" s="6">
        <f>H871</f>
        <v>0</v>
      </c>
      <c r="I870" s="7">
        <f t="shared" si="77"/>
        <v>0</v>
      </c>
    </row>
    <row r="871" spans="1:9" ht="57.75" customHeight="1" x14ac:dyDescent="0.25">
      <c r="A871" s="21" t="s">
        <v>31</v>
      </c>
      <c r="B871" s="22" t="s">
        <v>480</v>
      </c>
      <c r="C871" s="22" t="s">
        <v>227</v>
      </c>
      <c r="D871" s="22" t="s">
        <v>128</v>
      </c>
      <c r="E871" s="22" t="s">
        <v>516</v>
      </c>
      <c r="F871" s="23" t="s">
        <v>32</v>
      </c>
      <c r="G871" s="6">
        <v>156000</v>
      </c>
      <c r="H871" s="6">
        <v>0</v>
      </c>
      <c r="I871" s="7">
        <f t="shared" si="77"/>
        <v>0</v>
      </c>
    </row>
    <row r="872" spans="1:9" ht="57.75" customHeight="1" x14ac:dyDescent="0.25">
      <c r="A872" s="21" t="s">
        <v>517</v>
      </c>
      <c r="B872" s="22" t="s">
        <v>480</v>
      </c>
      <c r="C872" s="22" t="s">
        <v>227</v>
      </c>
      <c r="D872" s="22" t="s">
        <v>128</v>
      </c>
      <c r="E872" s="22" t="s">
        <v>518</v>
      </c>
      <c r="F872" s="23"/>
      <c r="G872" s="6">
        <f>G873</f>
        <v>212500</v>
      </c>
      <c r="H872" s="6">
        <f>H873</f>
        <v>0</v>
      </c>
      <c r="I872" s="7">
        <f t="shared" si="77"/>
        <v>0</v>
      </c>
    </row>
    <row r="873" spans="1:9" ht="57.75" customHeight="1" x14ac:dyDescent="0.25">
      <c r="A873" s="21" t="s">
        <v>29</v>
      </c>
      <c r="B873" s="22" t="s">
        <v>480</v>
      </c>
      <c r="C873" s="22" t="s">
        <v>227</v>
      </c>
      <c r="D873" s="22" t="s">
        <v>128</v>
      </c>
      <c r="E873" s="22" t="s">
        <v>518</v>
      </c>
      <c r="F873" s="23" t="s">
        <v>30</v>
      </c>
      <c r="G873" s="6">
        <f>G874</f>
        <v>212500</v>
      </c>
      <c r="H873" s="6">
        <f>H874</f>
        <v>0</v>
      </c>
      <c r="I873" s="7">
        <f t="shared" si="77"/>
        <v>0</v>
      </c>
    </row>
    <row r="874" spans="1:9" ht="57.75" customHeight="1" x14ac:dyDescent="0.25">
      <c r="A874" s="21" t="s">
        <v>31</v>
      </c>
      <c r="B874" s="22" t="s">
        <v>480</v>
      </c>
      <c r="C874" s="22" t="s">
        <v>227</v>
      </c>
      <c r="D874" s="22" t="s">
        <v>128</v>
      </c>
      <c r="E874" s="22" t="s">
        <v>518</v>
      </c>
      <c r="F874" s="23" t="s">
        <v>32</v>
      </c>
      <c r="G874" s="6">
        <v>212500</v>
      </c>
      <c r="H874" s="6">
        <v>0</v>
      </c>
      <c r="I874" s="7">
        <f t="shared" si="77"/>
        <v>0</v>
      </c>
    </row>
    <row r="875" spans="1:9" ht="153.94999999999999" customHeight="1" x14ac:dyDescent="0.25">
      <c r="A875" s="21" t="s">
        <v>608</v>
      </c>
      <c r="B875" s="22" t="s">
        <v>480</v>
      </c>
      <c r="C875" s="22" t="s">
        <v>227</v>
      </c>
      <c r="D875" s="22" t="s">
        <v>128</v>
      </c>
      <c r="E875" s="22" t="s">
        <v>519</v>
      </c>
      <c r="F875" s="23"/>
      <c r="G875" s="6">
        <f t="shared" ref="G875:H877" si="80">G876</f>
        <v>659619.44999999995</v>
      </c>
      <c r="H875" s="6">
        <f t="shared" si="80"/>
        <v>0</v>
      </c>
      <c r="I875" s="7">
        <f t="shared" si="77"/>
        <v>0</v>
      </c>
    </row>
    <row r="876" spans="1:9" ht="38.450000000000003" customHeight="1" x14ac:dyDescent="0.25">
      <c r="A876" s="21" t="s">
        <v>520</v>
      </c>
      <c r="B876" s="22" t="s">
        <v>480</v>
      </c>
      <c r="C876" s="22" t="s">
        <v>227</v>
      </c>
      <c r="D876" s="22" t="s">
        <v>128</v>
      </c>
      <c r="E876" s="22" t="s">
        <v>521</v>
      </c>
      <c r="F876" s="23"/>
      <c r="G876" s="6">
        <f t="shared" si="80"/>
        <v>659619.44999999995</v>
      </c>
      <c r="H876" s="6">
        <f t="shared" si="80"/>
        <v>0</v>
      </c>
      <c r="I876" s="7">
        <f t="shared" si="77"/>
        <v>0</v>
      </c>
    </row>
    <row r="877" spans="1:9" ht="57.75" customHeight="1" x14ac:dyDescent="0.25">
      <c r="A877" s="21" t="s">
        <v>29</v>
      </c>
      <c r="B877" s="22" t="s">
        <v>480</v>
      </c>
      <c r="C877" s="22" t="s">
        <v>227</v>
      </c>
      <c r="D877" s="22" t="s">
        <v>128</v>
      </c>
      <c r="E877" s="22" t="s">
        <v>521</v>
      </c>
      <c r="F877" s="23" t="s">
        <v>30</v>
      </c>
      <c r="G877" s="6">
        <f t="shared" si="80"/>
        <v>659619.44999999995</v>
      </c>
      <c r="H877" s="6">
        <f t="shared" si="80"/>
        <v>0</v>
      </c>
      <c r="I877" s="7">
        <f t="shared" si="77"/>
        <v>0</v>
      </c>
    </row>
    <row r="878" spans="1:9" ht="57.75" customHeight="1" x14ac:dyDescent="0.25">
      <c r="A878" s="21" t="s">
        <v>31</v>
      </c>
      <c r="B878" s="22" t="s">
        <v>480</v>
      </c>
      <c r="C878" s="22" t="s">
        <v>227</v>
      </c>
      <c r="D878" s="22" t="s">
        <v>128</v>
      </c>
      <c r="E878" s="22" t="s">
        <v>521</v>
      </c>
      <c r="F878" s="23" t="s">
        <v>32</v>
      </c>
      <c r="G878" s="6">
        <v>659619.44999999995</v>
      </c>
      <c r="H878" s="6">
        <v>0</v>
      </c>
      <c r="I878" s="7">
        <f t="shared" si="77"/>
        <v>0</v>
      </c>
    </row>
    <row r="879" spans="1:9" ht="77.099999999999994" customHeight="1" x14ac:dyDescent="0.25">
      <c r="A879" s="24" t="s">
        <v>522</v>
      </c>
      <c r="B879" s="25" t="s">
        <v>523</v>
      </c>
      <c r="C879" s="25"/>
      <c r="D879" s="25"/>
      <c r="E879" s="25"/>
      <c r="F879" s="26"/>
      <c r="G879" s="5">
        <f>G880+G894</f>
        <v>150417495.15000001</v>
      </c>
      <c r="H879" s="5">
        <f>H880+H894</f>
        <v>35676323.609999999</v>
      </c>
      <c r="I879" s="7">
        <f t="shared" si="77"/>
        <v>23.718200847861944</v>
      </c>
    </row>
    <row r="880" spans="1:9" ht="38.450000000000003" customHeight="1" x14ac:dyDescent="0.25">
      <c r="A880" s="21" t="s">
        <v>188</v>
      </c>
      <c r="B880" s="22" t="s">
        <v>523</v>
      </c>
      <c r="C880" s="22" t="s">
        <v>43</v>
      </c>
      <c r="D880" s="22"/>
      <c r="E880" s="22"/>
      <c r="F880" s="23"/>
      <c r="G880" s="6">
        <f t="shared" ref="G880:H883" si="81">G881</f>
        <v>459600</v>
      </c>
      <c r="H880" s="6">
        <f t="shared" si="81"/>
        <v>0</v>
      </c>
      <c r="I880" s="7">
        <f t="shared" si="77"/>
        <v>0</v>
      </c>
    </row>
    <row r="881" spans="1:9" ht="38.450000000000003" customHeight="1" x14ac:dyDescent="0.25">
      <c r="A881" s="21" t="s">
        <v>204</v>
      </c>
      <c r="B881" s="22" t="s">
        <v>523</v>
      </c>
      <c r="C881" s="22" t="s">
        <v>43</v>
      </c>
      <c r="D881" s="22" t="s">
        <v>135</v>
      </c>
      <c r="E881" s="22"/>
      <c r="F881" s="23"/>
      <c r="G881" s="6">
        <f t="shared" si="81"/>
        <v>459600</v>
      </c>
      <c r="H881" s="6">
        <f t="shared" si="81"/>
        <v>0</v>
      </c>
      <c r="I881" s="7">
        <f t="shared" si="77"/>
        <v>0</v>
      </c>
    </row>
    <row r="882" spans="1:9" ht="96.2" customHeight="1" x14ac:dyDescent="0.25">
      <c r="A882" s="21" t="s">
        <v>647</v>
      </c>
      <c r="B882" s="22" t="s">
        <v>523</v>
      </c>
      <c r="C882" s="22" t="s">
        <v>43</v>
      </c>
      <c r="D882" s="22" t="s">
        <v>135</v>
      </c>
      <c r="E882" s="22" t="s">
        <v>313</v>
      </c>
      <c r="F882" s="23"/>
      <c r="G882" s="6">
        <f t="shared" si="81"/>
        <v>459600</v>
      </c>
      <c r="H882" s="6">
        <f t="shared" si="81"/>
        <v>0</v>
      </c>
      <c r="I882" s="7">
        <f t="shared" si="77"/>
        <v>0</v>
      </c>
    </row>
    <row r="883" spans="1:9" ht="38.450000000000003" customHeight="1" x14ac:dyDescent="0.25">
      <c r="A883" s="21" t="s">
        <v>679</v>
      </c>
      <c r="B883" s="22" t="s">
        <v>523</v>
      </c>
      <c r="C883" s="22" t="s">
        <v>43</v>
      </c>
      <c r="D883" s="22" t="s">
        <v>135</v>
      </c>
      <c r="E883" s="22" t="s">
        <v>405</v>
      </c>
      <c r="F883" s="23"/>
      <c r="G883" s="6">
        <f t="shared" si="81"/>
        <v>459600</v>
      </c>
      <c r="H883" s="6">
        <f t="shared" si="81"/>
        <v>0</v>
      </c>
      <c r="I883" s="7">
        <f t="shared" si="77"/>
        <v>0</v>
      </c>
    </row>
    <row r="884" spans="1:9" ht="153.94999999999999" customHeight="1" x14ac:dyDescent="0.25">
      <c r="A884" s="21" t="s">
        <v>608</v>
      </c>
      <c r="B884" s="22" t="s">
        <v>523</v>
      </c>
      <c r="C884" s="22" t="s">
        <v>43</v>
      </c>
      <c r="D884" s="22" t="s">
        <v>135</v>
      </c>
      <c r="E884" s="22" t="s">
        <v>406</v>
      </c>
      <c r="F884" s="23"/>
      <c r="G884" s="6">
        <f>G885+G888+G891</f>
        <v>459600</v>
      </c>
      <c r="H884" s="6">
        <f>H885+H888+H891</f>
        <v>0</v>
      </c>
      <c r="I884" s="7">
        <f t="shared" si="77"/>
        <v>0</v>
      </c>
    </row>
    <row r="885" spans="1:9" ht="96.2" customHeight="1" x14ac:dyDescent="0.25">
      <c r="A885" s="21" t="s">
        <v>408</v>
      </c>
      <c r="B885" s="22" t="s">
        <v>523</v>
      </c>
      <c r="C885" s="22" t="s">
        <v>43</v>
      </c>
      <c r="D885" s="22" t="s">
        <v>135</v>
      </c>
      <c r="E885" s="22" t="s">
        <v>409</v>
      </c>
      <c r="F885" s="23"/>
      <c r="G885" s="6">
        <f>G886</f>
        <v>30200</v>
      </c>
      <c r="H885" s="6">
        <f>H886</f>
        <v>0</v>
      </c>
      <c r="I885" s="7">
        <f t="shared" si="77"/>
        <v>0</v>
      </c>
    </row>
    <row r="886" spans="1:9" ht="57.75" customHeight="1" x14ac:dyDescent="0.25">
      <c r="A886" s="21" t="s">
        <v>147</v>
      </c>
      <c r="B886" s="22" t="s">
        <v>523</v>
      </c>
      <c r="C886" s="22" t="s">
        <v>43</v>
      </c>
      <c r="D886" s="22" t="s">
        <v>135</v>
      </c>
      <c r="E886" s="22" t="s">
        <v>409</v>
      </c>
      <c r="F886" s="23" t="s">
        <v>148</v>
      </c>
      <c r="G886" s="6">
        <f>G887</f>
        <v>30200</v>
      </c>
      <c r="H886" s="6">
        <f>H887</f>
        <v>0</v>
      </c>
      <c r="I886" s="7">
        <f t="shared" si="77"/>
        <v>0</v>
      </c>
    </row>
    <row r="887" spans="1:9" ht="38.450000000000003" customHeight="1" x14ac:dyDescent="0.25">
      <c r="A887" s="21" t="s">
        <v>318</v>
      </c>
      <c r="B887" s="22" t="s">
        <v>523</v>
      </c>
      <c r="C887" s="22" t="s">
        <v>43</v>
      </c>
      <c r="D887" s="22" t="s">
        <v>135</v>
      </c>
      <c r="E887" s="22" t="s">
        <v>409</v>
      </c>
      <c r="F887" s="23" t="s">
        <v>319</v>
      </c>
      <c r="G887" s="6">
        <v>30200</v>
      </c>
      <c r="H887" s="6">
        <v>0</v>
      </c>
      <c r="I887" s="7">
        <f t="shared" si="77"/>
        <v>0</v>
      </c>
    </row>
    <row r="888" spans="1:9" ht="38.450000000000003" customHeight="1" x14ac:dyDescent="0.25">
      <c r="A888" s="21" t="s">
        <v>410</v>
      </c>
      <c r="B888" s="22" t="s">
        <v>523</v>
      </c>
      <c r="C888" s="22" t="s">
        <v>43</v>
      </c>
      <c r="D888" s="22" t="s">
        <v>135</v>
      </c>
      <c r="E888" s="22" t="s">
        <v>411</v>
      </c>
      <c r="F888" s="23"/>
      <c r="G888" s="6">
        <f>G889</f>
        <v>16700</v>
      </c>
      <c r="H888" s="6">
        <f>H889</f>
        <v>0</v>
      </c>
      <c r="I888" s="7">
        <f t="shared" si="77"/>
        <v>0</v>
      </c>
    </row>
    <row r="889" spans="1:9" ht="57.75" customHeight="1" x14ac:dyDescent="0.25">
      <c r="A889" s="21" t="s">
        <v>147</v>
      </c>
      <c r="B889" s="22" t="s">
        <v>523</v>
      </c>
      <c r="C889" s="22" t="s">
        <v>43</v>
      </c>
      <c r="D889" s="22" t="s">
        <v>135</v>
      </c>
      <c r="E889" s="22" t="s">
        <v>411</v>
      </c>
      <c r="F889" s="23" t="s">
        <v>148</v>
      </c>
      <c r="G889" s="6">
        <f>G890</f>
        <v>16700</v>
      </c>
      <c r="H889" s="6">
        <f>H890</f>
        <v>0</v>
      </c>
      <c r="I889" s="7">
        <f t="shared" si="77"/>
        <v>0</v>
      </c>
    </row>
    <row r="890" spans="1:9" ht="38.450000000000003" customHeight="1" x14ac:dyDescent="0.25">
      <c r="A890" s="21" t="s">
        <v>318</v>
      </c>
      <c r="B890" s="22" t="s">
        <v>523</v>
      </c>
      <c r="C890" s="22" t="s">
        <v>43</v>
      </c>
      <c r="D890" s="22" t="s">
        <v>135</v>
      </c>
      <c r="E890" s="22" t="s">
        <v>411</v>
      </c>
      <c r="F890" s="23" t="s">
        <v>319</v>
      </c>
      <c r="G890" s="6">
        <v>16700</v>
      </c>
      <c r="H890" s="6">
        <v>0</v>
      </c>
      <c r="I890" s="7">
        <f t="shared" si="77"/>
        <v>0</v>
      </c>
    </row>
    <row r="891" spans="1:9" ht="115.5" customHeight="1" x14ac:dyDescent="0.25">
      <c r="A891" s="21" t="s">
        <v>414</v>
      </c>
      <c r="B891" s="22" t="s">
        <v>523</v>
      </c>
      <c r="C891" s="22" t="s">
        <v>43</v>
      </c>
      <c r="D891" s="22" t="s">
        <v>135</v>
      </c>
      <c r="E891" s="22" t="s">
        <v>415</v>
      </c>
      <c r="F891" s="23"/>
      <c r="G891" s="6">
        <f>G892</f>
        <v>412700</v>
      </c>
      <c r="H891" s="6">
        <f>H892</f>
        <v>0</v>
      </c>
      <c r="I891" s="7">
        <f t="shared" si="77"/>
        <v>0</v>
      </c>
    </row>
    <row r="892" spans="1:9" ht="57.75" customHeight="1" x14ac:dyDescent="0.25">
      <c r="A892" s="21" t="s">
        <v>147</v>
      </c>
      <c r="B892" s="22" t="s">
        <v>523</v>
      </c>
      <c r="C892" s="22" t="s">
        <v>43</v>
      </c>
      <c r="D892" s="22" t="s">
        <v>135</v>
      </c>
      <c r="E892" s="22" t="s">
        <v>415</v>
      </c>
      <c r="F892" s="23" t="s">
        <v>148</v>
      </c>
      <c r="G892" s="6">
        <f>G893</f>
        <v>412700</v>
      </c>
      <c r="H892" s="6">
        <f>H893</f>
        <v>0</v>
      </c>
      <c r="I892" s="7">
        <f t="shared" si="77"/>
        <v>0</v>
      </c>
    </row>
    <row r="893" spans="1:9" ht="38.450000000000003" customHeight="1" x14ac:dyDescent="0.25">
      <c r="A893" s="21" t="s">
        <v>318</v>
      </c>
      <c r="B893" s="22" t="s">
        <v>523</v>
      </c>
      <c r="C893" s="22" t="s">
        <v>43</v>
      </c>
      <c r="D893" s="22" t="s">
        <v>135</v>
      </c>
      <c r="E893" s="22" t="s">
        <v>415</v>
      </c>
      <c r="F893" s="23" t="s">
        <v>319</v>
      </c>
      <c r="G893" s="6">
        <v>412700</v>
      </c>
      <c r="H893" s="6">
        <v>0</v>
      </c>
      <c r="I893" s="7">
        <f t="shared" si="77"/>
        <v>0</v>
      </c>
    </row>
    <row r="894" spans="1:9" ht="38.450000000000003" customHeight="1" x14ac:dyDescent="0.25">
      <c r="A894" s="21" t="s">
        <v>470</v>
      </c>
      <c r="B894" s="22" t="s">
        <v>523</v>
      </c>
      <c r="C894" s="22" t="s">
        <v>55</v>
      </c>
      <c r="D894" s="22"/>
      <c r="E894" s="22"/>
      <c r="F894" s="23"/>
      <c r="G894" s="6">
        <f>G895+G938+G1001+G958</f>
        <v>149957895.15000001</v>
      </c>
      <c r="H894" s="6">
        <f>H895+H938+H1001+H958</f>
        <v>35676323.609999999</v>
      </c>
      <c r="I894" s="8">
        <f t="shared" si="77"/>
        <v>23.790893820104408</v>
      </c>
    </row>
    <row r="895" spans="1:9" ht="38.450000000000003" customHeight="1" x14ac:dyDescent="0.25">
      <c r="A895" s="21" t="s">
        <v>524</v>
      </c>
      <c r="B895" s="22" t="s">
        <v>523</v>
      </c>
      <c r="C895" s="22" t="s">
        <v>55</v>
      </c>
      <c r="D895" s="22" t="s">
        <v>11</v>
      </c>
      <c r="E895" s="22"/>
      <c r="F895" s="23"/>
      <c r="G895" s="6">
        <f>G896</f>
        <v>87959766</v>
      </c>
      <c r="H895" s="6">
        <f>H896</f>
        <v>24030793.32</v>
      </c>
      <c r="I895" s="8">
        <f t="shared" si="77"/>
        <v>27.320210606290154</v>
      </c>
    </row>
    <row r="896" spans="1:9" ht="77.099999999999994" customHeight="1" x14ac:dyDescent="0.25">
      <c r="A896" s="21" t="s">
        <v>699</v>
      </c>
      <c r="B896" s="22" t="s">
        <v>523</v>
      </c>
      <c r="C896" s="22" t="s">
        <v>55</v>
      </c>
      <c r="D896" s="22" t="s">
        <v>11</v>
      </c>
      <c r="E896" s="22" t="s">
        <v>473</v>
      </c>
      <c r="F896" s="23"/>
      <c r="G896" s="6">
        <f>G897+G927</f>
        <v>87959766</v>
      </c>
      <c r="H896" s="6">
        <f>H897+H927</f>
        <v>24030793.32</v>
      </c>
      <c r="I896" s="8">
        <f t="shared" si="77"/>
        <v>27.320210606290154</v>
      </c>
    </row>
    <row r="897" spans="1:9" ht="96.2" customHeight="1" x14ac:dyDescent="0.25">
      <c r="A897" s="21" t="s">
        <v>700</v>
      </c>
      <c r="B897" s="22" t="s">
        <v>523</v>
      </c>
      <c r="C897" s="22" t="s">
        <v>55</v>
      </c>
      <c r="D897" s="22" t="s">
        <v>11</v>
      </c>
      <c r="E897" s="22" t="s">
        <v>475</v>
      </c>
      <c r="F897" s="23"/>
      <c r="G897" s="6">
        <f>G898+G915+G911+G919+G923</f>
        <v>85477866</v>
      </c>
      <c r="H897" s="6">
        <f>H898+H915+H911+H919+H923</f>
        <v>23202294.02</v>
      </c>
      <c r="I897" s="8">
        <f t="shared" si="77"/>
        <v>27.144213005972794</v>
      </c>
    </row>
    <row r="898" spans="1:9" ht="57.75" customHeight="1" x14ac:dyDescent="0.25">
      <c r="A898" s="21" t="s">
        <v>650</v>
      </c>
      <c r="B898" s="22" t="s">
        <v>523</v>
      </c>
      <c r="C898" s="22" t="s">
        <v>55</v>
      </c>
      <c r="D898" s="22" t="s">
        <v>11</v>
      </c>
      <c r="E898" s="22" t="s">
        <v>525</v>
      </c>
      <c r="F898" s="23"/>
      <c r="G898" s="6">
        <f>G899+G906</f>
        <v>70238066</v>
      </c>
      <c r="H898" s="6">
        <f>H899+H906</f>
        <v>16441859.43</v>
      </c>
      <c r="I898" s="8">
        <f t="shared" si="77"/>
        <v>23.408758763374834</v>
      </c>
    </row>
    <row r="899" spans="1:9" ht="96.2" customHeight="1" x14ac:dyDescent="0.25">
      <c r="A899" s="21" t="s">
        <v>418</v>
      </c>
      <c r="B899" s="22" t="s">
        <v>523</v>
      </c>
      <c r="C899" s="22" t="s">
        <v>55</v>
      </c>
      <c r="D899" s="22" t="s">
        <v>11</v>
      </c>
      <c r="E899" s="22" t="s">
        <v>526</v>
      </c>
      <c r="F899" s="23"/>
      <c r="G899" s="6">
        <f>G900+G902+G904</f>
        <v>69288066</v>
      </c>
      <c r="H899" s="6">
        <f>H900+H902+H904</f>
        <v>16373674.23</v>
      </c>
      <c r="I899" s="8">
        <f t="shared" si="77"/>
        <v>23.631305035992778</v>
      </c>
    </row>
    <row r="900" spans="1:9" ht="134.85" customHeight="1" x14ac:dyDescent="0.25">
      <c r="A900" s="21" t="s">
        <v>20</v>
      </c>
      <c r="B900" s="22" t="s">
        <v>523</v>
      </c>
      <c r="C900" s="22" t="s">
        <v>55</v>
      </c>
      <c r="D900" s="22" t="s">
        <v>11</v>
      </c>
      <c r="E900" s="22" t="s">
        <v>526</v>
      </c>
      <c r="F900" s="23" t="s">
        <v>21</v>
      </c>
      <c r="G900" s="6">
        <f>G901</f>
        <v>58093816</v>
      </c>
      <c r="H900" s="6">
        <f>H901</f>
        <v>13314147.84</v>
      </c>
      <c r="I900" s="8">
        <f t="shared" si="77"/>
        <v>22.918356473604696</v>
      </c>
    </row>
    <row r="901" spans="1:9" ht="38.450000000000003" customHeight="1" x14ac:dyDescent="0.25">
      <c r="A901" s="21" t="s">
        <v>67</v>
      </c>
      <c r="B901" s="22" t="s">
        <v>523</v>
      </c>
      <c r="C901" s="22" t="s">
        <v>55</v>
      </c>
      <c r="D901" s="22" t="s">
        <v>11</v>
      </c>
      <c r="E901" s="22" t="s">
        <v>526</v>
      </c>
      <c r="F901" s="23" t="s">
        <v>68</v>
      </c>
      <c r="G901" s="6">
        <v>58093816</v>
      </c>
      <c r="H901" s="6">
        <v>13314147.84</v>
      </c>
      <c r="I901" s="8">
        <f t="shared" si="77"/>
        <v>22.918356473604696</v>
      </c>
    </row>
    <row r="902" spans="1:9" ht="57.75" customHeight="1" x14ac:dyDescent="0.25">
      <c r="A902" s="21" t="s">
        <v>29</v>
      </c>
      <c r="B902" s="22" t="s">
        <v>523</v>
      </c>
      <c r="C902" s="22" t="s">
        <v>55</v>
      </c>
      <c r="D902" s="22" t="s">
        <v>11</v>
      </c>
      <c r="E902" s="22" t="s">
        <v>526</v>
      </c>
      <c r="F902" s="23" t="s">
        <v>30</v>
      </c>
      <c r="G902" s="6">
        <f>G903</f>
        <v>3079650</v>
      </c>
      <c r="H902" s="6">
        <f>H903</f>
        <v>1142622.3899999999</v>
      </c>
      <c r="I902" s="8">
        <f t="shared" si="77"/>
        <v>37.102345721104669</v>
      </c>
    </row>
    <row r="903" spans="1:9" ht="57.75" customHeight="1" x14ac:dyDescent="0.25">
      <c r="A903" s="21" t="s">
        <v>31</v>
      </c>
      <c r="B903" s="22" t="s">
        <v>523</v>
      </c>
      <c r="C903" s="22" t="s">
        <v>55</v>
      </c>
      <c r="D903" s="22" t="s">
        <v>11</v>
      </c>
      <c r="E903" s="22" t="s">
        <v>526</v>
      </c>
      <c r="F903" s="23" t="s">
        <v>32</v>
      </c>
      <c r="G903" s="6">
        <v>3079650</v>
      </c>
      <c r="H903" s="6">
        <v>1142622.3899999999</v>
      </c>
      <c r="I903" s="8">
        <f t="shared" ref="I903:I970" si="82">H903/G903*100</f>
        <v>37.102345721104669</v>
      </c>
    </row>
    <row r="904" spans="1:9" ht="38.450000000000003" customHeight="1" x14ac:dyDescent="0.25">
      <c r="A904" s="21" t="s">
        <v>50</v>
      </c>
      <c r="B904" s="22" t="s">
        <v>523</v>
      </c>
      <c r="C904" s="22" t="s">
        <v>55</v>
      </c>
      <c r="D904" s="22" t="s">
        <v>11</v>
      </c>
      <c r="E904" s="22" t="s">
        <v>526</v>
      </c>
      <c r="F904" s="23" t="s">
        <v>51</v>
      </c>
      <c r="G904" s="6">
        <f>G905</f>
        <v>8114600</v>
      </c>
      <c r="H904" s="6">
        <f>H905</f>
        <v>1916904</v>
      </c>
      <c r="I904" s="8">
        <f t="shared" si="82"/>
        <v>23.62290192985483</v>
      </c>
    </row>
    <row r="905" spans="1:9" ht="38.450000000000003" customHeight="1" x14ac:dyDescent="0.25">
      <c r="A905" s="21" t="s">
        <v>69</v>
      </c>
      <c r="B905" s="22" t="s">
        <v>523</v>
      </c>
      <c r="C905" s="22" t="s">
        <v>55</v>
      </c>
      <c r="D905" s="22" t="s">
        <v>11</v>
      </c>
      <c r="E905" s="22" t="s">
        <v>526</v>
      </c>
      <c r="F905" s="23" t="s">
        <v>70</v>
      </c>
      <c r="G905" s="6">
        <v>8114600</v>
      </c>
      <c r="H905" s="6">
        <v>1916904</v>
      </c>
      <c r="I905" s="8">
        <f t="shared" si="82"/>
        <v>23.62290192985483</v>
      </c>
    </row>
    <row r="906" spans="1:9" ht="192.6" customHeight="1" x14ac:dyDescent="0.25">
      <c r="A906" s="21" t="s">
        <v>33</v>
      </c>
      <c r="B906" s="22" t="s">
        <v>523</v>
      </c>
      <c r="C906" s="22" t="s">
        <v>55</v>
      </c>
      <c r="D906" s="22" t="s">
        <v>11</v>
      </c>
      <c r="E906" s="22" t="s">
        <v>527</v>
      </c>
      <c r="F906" s="23"/>
      <c r="G906" s="6">
        <f>G907+G909</f>
        <v>950000</v>
      </c>
      <c r="H906" s="6">
        <f>H907+H909</f>
        <v>68185.2</v>
      </c>
      <c r="I906" s="8">
        <f t="shared" si="82"/>
        <v>7.1773894736842108</v>
      </c>
    </row>
    <row r="907" spans="1:9" ht="134.85" customHeight="1" x14ac:dyDescent="0.25">
      <c r="A907" s="21" t="s">
        <v>20</v>
      </c>
      <c r="B907" s="22" t="s">
        <v>523</v>
      </c>
      <c r="C907" s="22" t="s">
        <v>55</v>
      </c>
      <c r="D907" s="22" t="s">
        <v>11</v>
      </c>
      <c r="E907" s="22" t="s">
        <v>527</v>
      </c>
      <c r="F907" s="23" t="s">
        <v>21</v>
      </c>
      <c r="G907" s="6">
        <f>G908</f>
        <v>950000</v>
      </c>
      <c r="H907" s="6">
        <f>H908</f>
        <v>68185.2</v>
      </c>
      <c r="I907" s="8">
        <f t="shared" si="82"/>
        <v>7.1773894736842108</v>
      </c>
    </row>
    <row r="908" spans="1:9" ht="38.450000000000003" customHeight="1" x14ac:dyDescent="0.25">
      <c r="A908" s="21" t="s">
        <v>67</v>
      </c>
      <c r="B908" s="22" t="s">
        <v>523</v>
      </c>
      <c r="C908" s="22" t="s">
        <v>55</v>
      </c>
      <c r="D908" s="22" t="s">
        <v>11</v>
      </c>
      <c r="E908" s="22" t="s">
        <v>527</v>
      </c>
      <c r="F908" s="23" t="s">
        <v>68</v>
      </c>
      <c r="G908" s="6">
        <v>950000</v>
      </c>
      <c r="H908" s="6">
        <v>68185.2</v>
      </c>
      <c r="I908" s="8">
        <f t="shared" si="82"/>
        <v>7.1773894736842108</v>
      </c>
    </row>
    <row r="909" spans="1:9" ht="57.75" hidden="1" customHeight="1" x14ac:dyDescent="0.25">
      <c r="A909" s="27" t="s">
        <v>29</v>
      </c>
      <c r="B909" s="28" t="s">
        <v>523</v>
      </c>
      <c r="C909" s="28" t="s">
        <v>55</v>
      </c>
      <c r="D909" s="28" t="s">
        <v>11</v>
      </c>
      <c r="E909" s="28" t="s">
        <v>527</v>
      </c>
      <c r="F909" s="29" t="s">
        <v>30</v>
      </c>
      <c r="G909" s="30">
        <f>G910</f>
        <v>0</v>
      </c>
      <c r="H909" s="30">
        <f>H910</f>
        <v>0</v>
      </c>
      <c r="I909" s="31" t="e">
        <f t="shared" si="82"/>
        <v>#DIV/0!</v>
      </c>
    </row>
    <row r="910" spans="1:9" ht="57.75" hidden="1" customHeight="1" x14ac:dyDescent="0.25">
      <c r="A910" s="27" t="s">
        <v>31</v>
      </c>
      <c r="B910" s="28" t="s">
        <v>523</v>
      </c>
      <c r="C910" s="28" t="s">
        <v>55</v>
      </c>
      <c r="D910" s="28" t="s">
        <v>11</v>
      </c>
      <c r="E910" s="28" t="s">
        <v>527</v>
      </c>
      <c r="F910" s="29" t="s">
        <v>32</v>
      </c>
      <c r="G910" s="30">
        <v>0</v>
      </c>
      <c r="H910" s="30"/>
      <c r="I910" s="31" t="e">
        <f t="shared" si="82"/>
        <v>#DIV/0!</v>
      </c>
    </row>
    <row r="911" spans="1:9" ht="57.75" customHeight="1" x14ac:dyDescent="0.25">
      <c r="A911" s="21" t="s">
        <v>701</v>
      </c>
      <c r="B911" s="22" t="s">
        <v>523</v>
      </c>
      <c r="C911" s="22" t="s">
        <v>55</v>
      </c>
      <c r="D911" s="22" t="s">
        <v>11</v>
      </c>
      <c r="E911" s="22" t="s">
        <v>528</v>
      </c>
      <c r="F911" s="23"/>
      <c r="G911" s="6">
        <f t="shared" ref="G911:H913" si="83">G912</f>
        <v>45000</v>
      </c>
      <c r="H911" s="6">
        <f t="shared" si="83"/>
        <v>0</v>
      </c>
      <c r="I911" s="7">
        <f t="shared" si="82"/>
        <v>0</v>
      </c>
    </row>
    <row r="912" spans="1:9" ht="57.75" customHeight="1" x14ac:dyDescent="0.25">
      <c r="A912" s="21" t="s">
        <v>316</v>
      </c>
      <c r="B912" s="22" t="s">
        <v>523</v>
      </c>
      <c r="C912" s="22" t="s">
        <v>55</v>
      </c>
      <c r="D912" s="22" t="s">
        <v>11</v>
      </c>
      <c r="E912" s="22" t="s">
        <v>529</v>
      </c>
      <c r="F912" s="23"/>
      <c r="G912" s="6">
        <f t="shared" si="83"/>
        <v>45000</v>
      </c>
      <c r="H912" s="6">
        <f t="shared" si="83"/>
        <v>0</v>
      </c>
      <c r="I912" s="7">
        <f t="shared" si="82"/>
        <v>0</v>
      </c>
    </row>
    <row r="913" spans="1:9" ht="57.75" customHeight="1" x14ac:dyDescent="0.25">
      <c r="A913" s="21" t="s">
        <v>29</v>
      </c>
      <c r="B913" s="22" t="s">
        <v>523</v>
      </c>
      <c r="C913" s="22" t="s">
        <v>55</v>
      </c>
      <c r="D913" s="22" t="s">
        <v>11</v>
      </c>
      <c r="E913" s="22" t="s">
        <v>529</v>
      </c>
      <c r="F913" s="23" t="s">
        <v>30</v>
      </c>
      <c r="G913" s="6">
        <f t="shared" si="83"/>
        <v>45000</v>
      </c>
      <c r="H913" s="6">
        <f t="shared" si="83"/>
        <v>0</v>
      </c>
      <c r="I913" s="7">
        <f t="shared" si="82"/>
        <v>0</v>
      </c>
    </row>
    <row r="914" spans="1:9" ht="57.75" customHeight="1" x14ac:dyDescent="0.25">
      <c r="A914" s="21" t="s">
        <v>31</v>
      </c>
      <c r="B914" s="22" t="s">
        <v>523</v>
      </c>
      <c r="C914" s="22" t="s">
        <v>55</v>
      </c>
      <c r="D914" s="22" t="s">
        <v>11</v>
      </c>
      <c r="E914" s="22" t="s">
        <v>529</v>
      </c>
      <c r="F914" s="23" t="s">
        <v>32</v>
      </c>
      <c r="G914" s="6">
        <v>45000</v>
      </c>
      <c r="H914" s="6">
        <v>0</v>
      </c>
      <c r="I914" s="7">
        <f t="shared" si="82"/>
        <v>0</v>
      </c>
    </row>
    <row r="915" spans="1:9" ht="96.2" customHeight="1" x14ac:dyDescent="0.25">
      <c r="A915" s="21" t="s">
        <v>685</v>
      </c>
      <c r="B915" s="22" t="s">
        <v>523</v>
      </c>
      <c r="C915" s="22" t="s">
        <v>55</v>
      </c>
      <c r="D915" s="22" t="s">
        <v>11</v>
      </c>
      <c r="E915" s="22" t="s">
        <v>530</v>
      </c>
      <c r="F915" s="23"/>
      <c r="G915" s="6">
        <f t="shared" ref="G915:H917" si="84">G916</f>
        <v>705100</v>
      </c>
      <c r="H915" s="6">
        <f t="shared" si="84"/>
        <v>117476.78</v>
      </c>
      <c r="I915" s="8">
        <f t="shared" si="82"/>
        <v>16.66100978584598</v>
      </c>
    </row>
    <row r="916" spans="1:9" ht="57.75" customHeight="1" x14ac:dyDescent="0.25">
      <c r="A916" s="21" t="s">
        <v>448</v>
      </c>
      <c r="B916" s="22" t="s">
        <v>523</v>
      </c>
      <c r="C916" s="22" t="s">
        <v>55</v>
      </c>
      <c r="D916" s="22" t="s">
        <v>11</v>
      </c>
      <c r="E916" s="22" t="s">
        <v>531</v>
      </c>
      <c r="F916" s="23"/>
      <c r="G916" s="6">
        <f t="shared" si="84"/>
        <v>705100</v>
      </c>
      <c r="H916" s="6">
        <f t="shared" si="84"/>
        <v>117476.78</v>
      </c>
      <c r="I916" s="8">
        <f t="shared" si="82"/>
        <v>16.66100978584598</v>
      </c>
    </row>
    <row r="917" spans="1:9" ht="38.450000000000003" customHeight="1" x14ac:dyDescent="0.25">
      <c r="A917" s="21" t="s">
        <v>197</v>
      </c>
      <c r="B917" s="22" t="s">
        <v>523</v>
      </c>
      <c r="C917" s="22" t="s">
        <v>55</v>
      </c>
      <c r="D917" s="22" t="s">
        <v>11</v>
      </c>
      <c r="E917" s="22" t="s">
        <v>531</v>
      </c>
      <c r="F917" s="23" t="s">
        <v>198</v>
      </c>
      <c r="G917" s="6">
        <f t="shared" si="84"/>
        <v>705100</v>
      </c>
      <c r="H917" s="6">
        <f t="shared" si="84"/>
        <v>117476.78</v>
      </c>
      <c r="I917" s="8">
        <f t="shared" si="82"/>
        <v>16.66100978584598</v>
      </c>
    </row>
    <row r="918" spans="1:9" ht="38.450000000000003" customHeight="1" x14ac:dyDescent="0.25">
      <c r="A918" s="21" t="s">
        <v>532</v>
      </c>
      <c r="B918" s="22" t="s">
        <v>523</v>
      </c>
      <c r="C918" s="22" t="s">
        <v>55</v>
      </c>
      <c r="D918" s="22" t="s">
        <v>11</v>
      </c>
      <c r="E918" s="22" t="s">
        <v>531</v>
      </c>
      <c r="F918" s="23" t="s">
        <v>533</v>
      </c>
      <c r="G918" s="6">
        <v>705100</v>
      </c>
      <c r="H918" s="6">
        <v>117476.78</v>
      </c>
      <c r="I918" s="8">
        <f t="shared" si="82"/>
        <v>16.66100978584598</v>
      </c>
    </row>
    <row r="919" spans="1:9" ht="77.099999999999994" customHeight="1" x14ac:dyDescent="0.25">
      <c r="A919" s="21" t="s">
        <v>658</v>
      </c>
      <c r="B919" s="22" t="s">
        <v>523</v>
      </c>
      <c r="C919" s="22" t="s">
        <v>55</v>
      </c>
      <c r="D919" s="22" t="s">
        <v>11</v>
      </c>
      <c r="E919" s="22" t="s">
        <v>534</v>
      </c>
      <c r="F919" s="23"/>
      <c r="G919" s="6">
        <f t="shared" ref="G919:H921" si="85">G920</f>
        <v>314400</v>
      </c>
      <c r="H919" s="6">
        <f t="shared" si="85"/>
        <v>34440.49</v>
      </c>
      <c r="I919" s="8">
        <f t="shared" si="82"/>
        <v>10.954354325699745</v>
      </c>
    </row>
    <row r="920" spans="1:9" ht="134.85" customHeight="1" x14ac:dyDescent="0.25">
      <c r="A920" s="21" t="s">
        <v>207</v>
      </c>
      <c r="B920" s="22" t="s">
        <v>523</v>
      </c>
      <c r="C920" s="22" t="s">
        <v>55</v>
      </c>
      <c r="D920" s="22" t="s">
        <v>11</v>
      </c>
      <c r="E920" s="22" t="s">
        <v>535</v>
      </c>
      <c r="F920" s="23"/>
      <c r="G920" s="6">
        <f t="shared" si="85"/>
        <v>314400</v>
      </c>
      <c r="H920" s="6">
        <f t="shared" si="85"/>
        <v>34440.49</v>
      </c>
      <c r="I920" s="8">
        <f t="shared" si="82"/>
        <v>10.954354325699745</v>
      </c>
    </row>
    <row r="921" spans="1:9" ht="134.85" customHeight="1" x14ac:dyDescent="0.25">
      <c r="A921" s="21" t="s">
        <v>20</v>
      </c>
      <c r="B921" s="22" t="s">
        <v>523</v>
      </c>
      <c r="C921" s="22" t="s">
        <v>55</v>
      </c>
      <c r="D921" s="22" t="s">
        <v>11</v>
      </c>
      <c r="E921" s="22" t="s">
        <v>535</v>
      </c>
      <c r="F921" s="23" t="s">
        <v>21</v>
      </c>
      <c r="G921" s="6">
        <f t="shared" si="85"/>
        <v>314400</v>
      </c>
      <c r="H921" s="6">
        <f t="shared" si="85"/>
        <v>34440.49</v>
      </c>
      <c r="I921" s="8">
        <f t="shared" si="82"/>
        <v>10.954354325699745</v>
      </c>
    </row>
    <row r="922" spans="1:9" ht="38.450000000000003" customHeight="1" x14ac:dyDescent="0.25">
      <c r="A922" s="21" t="s">
        <v>67</v>
      </c>
      <c r="B922" s="22" t="s">
        <v>523</v>
      </c>
      <c r="C922" s="22" t="s">
        <v>55</v>
      </c>
      <c r="D922" s="22" t="s">
        <v>11</v>
      </c>
      <c r="E922" s="22" t="s">
        <v>535</v>
      </c>
      <c r="F922" s="23" t="s">
        <v>68</v>
      </c>
      <c r="G922" s="6">
        <v>314400</v>
      </c>
      <c r="H922" s="6">
        <v>34440.49</v>
      </c>
      <c r="I922" s="8">
        <f t="shared" si="82"/>
        <v>10.954354325699745</v>
      </c>
    </row>
    <row r="923" spans="1:9" ht="153.94999999999999" customHeight="1" x14ac:dyDescent="0.25">
      <c r="A923" s="21" t="s">
        <v>608</v>
      </c>
      <c r="B923" s="22" t="s">
        <v>523</v>
      </c>
      <c r="C923" s="22" t="s">
        <v>55</v>
      </c>
      <c r="D923" s="22" t="s">
        <v>11</v>
      </c>
      <c r="E923" s="22" t="s">
        <v>476</v>
      </c>
      <c r="F923" s="23"/>
      <c r="G923" s="6">
        <f t="shared" ref="G923:H925" si="86">G924</f>
        <v>14175300</v>
      </c>
      <c r="H923" s="6">
        <f t="shared" si="86"/>
        <v>6608517.3200000003</v>
      </c>
      <c r="I923" s="8">
        <f t="shared" si="82"/>
        <v>46.619946808885885</v>
      </c>
    </row>
    <row r="924" spans="1:9" ht="57.75" customHeight="1" x14ac:dyDescent="0.25">
      <c r="A924" s="21" t="s">
        <v>536</v>
      </c>
      <c r="B924" s="22" t="s">
        <v>523</v>
      </c>
      <c r="C924" s="22" t="s">
        <v>55</v>
      </c>
      <c r="D924" s="22" t="s">
        <v>11</v>
      </c>
      <c r="E924" s="22" t="s">
        <v>537</v>
      </c>
      <c r="F924" s="23"/>
      <c r="G924" s="6">
        <f t="shared" si="86"/>
        <v>14175300</v>
      </c>
      <c r="H924" s="6">
        <f t="shared" si="86"/>
        <v>6608517.3200000003</v>
      </c>
      <c r="I924" s="8">
        <f t="shared" si="82"/>
        <v>46.619946808885885</v>
      </c>
    </row>
    <row r="925" spans="1:9" ht="57.75" customHeight="1" x14ac:dyDescent="0.25">
      <c r="A925" s="21" t="s">
        <v>29</v>
      </c>
      <c r="B925" s="22" t="s">
        <v>523</v>
      </c>
      <c r="C925" s="22" t="s">
        <v>55</v>
      </c>
      <c r="D925" s="22" t="s">
        <v>11</v>
      </c>
      <c r="E925" s="22" t="s">
        <v>537</v>
      </c>
      <c r="F925" s="23" t="s">
        <v>30</v>
      </c>
      <c r="G925" s="6">
        <f t="shared" si="86"/>
        <v>14175300</v>
      </c>
      <c r="H925" s="6">
        <f t="shared" si="86"/>
        <v>6608517.3200000003</v>
      </c>
      <c r="I925" s="8">
        <f t="shared" si="82"/>
        <v>46.619946808885885</v>
      </c>
    </row>
    <row r="926" spans="1:9" ht="57.75" customHeight="1" x14ac:dyDescent="0.25">
      <c r="A926" s="21" t="s">
        <v>31</v>
      </c>
      <c r="B926" s="22" t="s">
        <v>523</v>
      </c>
      <c r="C926" s="22" t="s">
        <v>55</v>
      </c>
      <c r="D926" s="22" t="s">
        <v>11</v>
      </c>
      <c r="E926" s="22" t="s">
        <v>537</v>
      </c>
      <c r="F926" s="23" t="s">
        <v>32</v>
      </c>
      <c r="G926" s="6">
        <v>14175300</v>
      </c>
      <c r="H926" s="6">
        <v>6608517.3200000003</v>
      </c>
      <c r="I926" s="8">
        <f t="shared" si="82"/>
        <v>46.619946808885885</v>
      </c>
    </row>
    <row r="927" spans="1:9" ht="77.099999999999994" customHeight="1" x14ac:dyDescent="0.25">
      <c r="A927" s="21" t="s">
        <v>702</v>
      </c>
      <c r="B927" s="22" t="s">
        <v>523</v>
      </c>
      <c r="C927" s="22" t="s">
        <v>55</v>
      </c>
      <c r="D927" s="22" t="s">
        <v>11</v>
      </c>
      <c r="E927" s="22" t="s">
        <v>538</v>
      </c>
      <c r="F927" s="23"/>
      <c r="G927" s="6">
        <f>G928</f>
        <v>2481900</v>
      </c>
      <c r="H927" s="6">
        <f>H928</f>
        <v>828499.3</v>
      </c>
      <c r="I927" s="8">
        <f t="shared" si="82"/>
        <v>33.38165518352875</v>
      </c>
    </row>
    <row r="928" spans="1:9" ht="57.75" customHeight="1" x14ac:dyDescent="0.25">
      <c r="A928" s="21" t="s">
        <v>652</v>
      </c>
      <c r="B928" s="22" t="s">
        <v>523</v>
      </c>
      <c r="C928" s="22" t="s">
        <v>55</v>
      </c>
      <c r="D928" s="22" t="s">
        <v>11</v>
      </c>
      <c r="E928" s="22" t="s">
        <v>539</v>
      </c>
      <c r="F928" s="23"/>
      <c r="G928" s="6">
        <f>G929+G932+G935</f>
        <v>2481900</v>
      </c>
      <c r="H928" s="6">
        <f>H929+H932+H935</f>
        <v>828499.3</v>
      </c>
      <c r="I928" s="8">
        <f t="shared" si="82"/>
        <v>33.38165518352875</v>
      </c>
    </row>
    <row r="929" spans="1:9" ht="115.5" customHeight="1" x14ac:dyDescent="0.25">
      <c r="A929" s="21" t="s">
        <v>653</v>
      </c>
      <c r="B929" s="22" t="s">
        <v>523</v>
      </c>
      <c r="C929" s="22" t="s">
        <v>55</v>
      </c>
      <c r="D929" s="22" t="s">
        <v>11</v>
      </c>
      <c r="E929" s="22" t="s">
        <v>540</v>
      </c>
      <c r="F929" s="23"/>
      <c r="G929" s="6">
        <f>G930</f>
        <v>1686700</v>
      </c>
      <c r="H929" s="6">
        <f>H930</f>
        <v>624784.30000000005</v>
      </c>
      <c r="I929" s="8">
        <f t="shared" si="82"/>
        <v>37.041815379142705</v>
      </c>
    </row>
    <row r="930" spans="1:9" ht="57.75" customHeight="1" x14ac:dyDescent="0.25">
      <c r="A930" s="21" t="s">
        <v>29</v>
      </c>
      <c r="B930" s="22" t="s">
        <v>523</v>
      </c>
      <c r="C930" s="22" t="s">
        <v>55</v>
      </c>
      <c r="D930" s="22" t="s">
        <v>11</v>
      </c>
      <c r="E930" s="22" t="s">
        <v>540</v>
      </c>
      <c r="F930" s="23" t="s">
        <v>30</v>
      </c>
      <c r="G930" s="6">
        <f>G931</f>
        <v>1686700</v>
      </c>
      <c r="H930" s="6">
        <f>H931</f>
        <v>624784.30000000005</v>
      </c>
      <c r="I930" s="8">
        <f t="shared" si="82"/>
        <v>37.041815379142705</v>
      </c>
    </row>
    <row r="931" spans="1:9" ht="57.75" customHeight="1" x14ac:dyDescent="0.25">
      <c r="A931" s="21" t="s">
        <v>31</v>
      </c>
      <c r="B931" s="22" t="s">
        <v>523</v>
      </c>
      <c r="C931" s="22" t="s">
        <v>55</v>
      </c>
      <c r="D931" s="22" t="s">
        <v>11</v>
      </c>
      <c r="E931" s="22" t="s">
        <v>540</v>
      </c>
      <c r="F931" s="23" t="s">
        <v>32</v>
      </c>
      <c r="G931" s="6">
        <v>1686700</v>
      </c>
      <c r="H931" s="6">
        <v>624784.30000000005</v>
      </c>
      <c r="I931" s="8">
        <f t="shared" si="82"/>
        <v>37.041815379142705</v>
      </c>
    </row>
    <row r="932" spans="1:9" ht="57.75" customHeight="1" x14ac:dyDescent="0.25">
      <c r="A932" s="21" t="s">
        <v>337</v>
      </c>
      <c r="B932" s="22" t="s">
        <v>523</v>
      </c>
      <c r="C932" s="22" t="s">
        <v>55</v>
      </c>
      <c r="D932" s="22" t="s">
        <v>11</v>
      </c>
      <c r="E932" s="22" t="s">
        <v>541</v>
      </c>
      <c r="F932" s="23"/>
      <c r="G932" s="6">
        <f>G933</f>
        <v>563400</v>
      </c>
      <c r="H932" s="6">
        <f>H933</f>
        <v>158555</v>
      </c>
      <c r="I932" s="8">
        <f t="shared" si="82"/>
        <v>28.142527511537097</v>
      </c>
    </row>
    <row r="933" spans="1:9" ht="57.75" customHeight="1" x14ac:dyDescent="0.25">
      <c r="A933" s="21" t="s">
        <v>29</v>
      </c>
      <c r="B933" s="22" t="s">
        <v>523</v>
      </c>
      <c r="C933" s="22" t="s">
        <v>55</v>
      </c>
      <c r="D933" s="22" t="s">
        <v>11</v>
      </c>
      <c r="E933" s="22" t="s">
        <v>541</v>
      </c>
      <c r="F933" s="23" t="s">
        <v>30</v>
      </c>
      <c r="G933" s="6">
        <f>G934</f>
        <v>563400</v>
      </c>
      <c r="H933" s="6">
        <f>H934</f>
        <v>158555</v>
      </c>
      <c r="I933" s="8">
        <f t="shared" si="82"/>
        <v>28.142527511537097</v>
      </c>
    </row>
    <row r="934" spans="1:9" ht="57.75" customHeight="1" x14ac:dyDescent="0.25">
      <c r="A934" s="21" t="s">
        <v>31</v>
      </c>
      <c r="B934" s="22" t="s">
        <v>523</v>
      </c>
      <c r="C934" s="22" t="s">
        <v>55</v>
      </c>
      <c r="D934" s="22" t="s">
        <v>11</v>
      </c>
      <c r="E934" s="22" t="s">
        <v>541</v>
      </c>
      <c r="F934" s="23" t="s">
        <v>32</v>
      </c>
      <c r="G934" s="6">
        <v>563400</v>
      </c>
      <c r="H934" s="6">
        <v>158555</v>
      </c>
      <c r="I934" s="8">
        <f t="shared" si="82"/>
        <v>28.142527511537097</v>
      </c>
    </row>
    <row r="935" spans="1:9" ht="38.450000000000003" customHeight="1" x14ac:dyDescent="0.25">
      <c r="A935" s="21" t="s">
        <v>339</v>
      </c>
      <c r="B935" s="22" t="s">
        <v>523</v>
      </c>
      <c r="C935" s="22" t="s">
        <v>55</v>
      </c>
      <c r="D935" s="22" t="s">
        <v>11</v>
      </c>
      <c r="E935" s="22" t="s">
        <v>542</v>
      </c>
      <c r="F935" s="23"/>
      <c r="G935" s="6">
        <f>G936</f>
        <v>231800</v>
      </c>
      <c r="H935" s="6">
        <f>H936</f>
        <v>45160</v>
      </c>
      <c r="I935" s="8">
        <f t="shared" si="82"/>
        <v>19.482312338222606</v>
      </c>
    </row>
    <row r="936" spans="1:9" ht="57.75" customHeight="1" x14ac:dyDescent="0.25">
      <c r="A936" s="21" t="s">
        <v>29</v>
      </c>
      <c r="B936" s="22" t="s">
        <v>523</v>
      </c>
      <c r="C936" s="22" t="s">
        <v>55</v>
      </c>
      <c r="D936" s="22" t="s">
        <v>11</v>
      </c>
      <c r="E936" s="22" t="s">
        <v>542</v>
      </c>
      <c r="F936" s="23" t="s">
        <v>30</v>
      </c>
      <c r="G936" s="6">
        <f>G937</f>
        <v>231800</v>
      </c>
      <c r="H936" s="6">
        <f>H937</f>
        <v>45160</v>
      </c>
      <c r="I936" s="8">
        <f t="shared" si="82"/>
        <v>19.482312338222606</v>
      </c>
    </row>
    <row r="937" spans="1:9" ht="57.75" customHeight="1" x14ac:dyDescent="0.25">
      <c r="A937" s="21" t="s">
        <v>31</v>
      </c>
      <c r="B937" s="22" t="s">
        <v>523</v>
      </c>
      <c r="C937" s="22" t="s">
        <v>55</v>
      </c>
      <c r="D937" s="22" t="s">
        <v>11</v>
      </c>
      <c r="E937" s="22" t="s">
        <v>542</v>
      </c>
      <c r="F937" s="23" t="s">
        <v>32</v>
      </c>
      <c r="G937" s="6">
        <v>231800</v>
      </c>
      <c r="H937" s="6">
        <v>45160</v>
      </c>
      <c r="I937" s="8">
        <f t="shared" si="82"/>
        <v>19.482312338222606</v>
      </c>
    </row>
    <row r="938" spans="1:9" ht="38.450000000000003" customHeight="1" x14ac:dyDescent="0.25">
      <c r="A938" s="21" t="s">
        <v>471</v>
      </c>
      <c r="B938" s="22" t="s">
        <v>523</v>
      </c>
      <c r="C938" s="22" t="s">
        <v>55</v>
      </c>
      <c r="D938" s="22" t="s">
        <v>13</v>
      </c>
      <c r="E938" s="22"/>
      <c r="F938" s="23"/>
      <c r="G938" s="6">
        <f t="shared" ref="G938:H940" si="87">G939</f>
        <v>4000520</v>
      </c>
      <c r="H938" s="6">
        <f t="shared" si="87"/>
        <v>335775</v>
      </c>
      <c r="I938" s="8">
        <f t="shared" si="82"/>
        <v>8.3932838730964985</v>
      </c>
    </row>
    <row r="939" spans="1:9" ht="77.099999999999994" customHeight="1" x14ac:dyDescent="0.25">
      <c r="A939" s="21" t="s">
        <v>699</v>
      </c>
      <c r="B939" s="22" t="s">
        <v>523</v>
      </c>
      <c r="C939" s="22" t="s">
        <v>55</v>
      </c>
      <c r="D939" s="22" t="s">
        <v>13</v>
      </c>
      <c r="E939" s="22" t="s">
        <v>473</v>
      </c>
      <c r="F939" s="23"/>
      <c r="G939" s="6">
        <f>G940+G954</f>
        <v>4000520</v>
      </c>
      <c r="H939" s="6">
        <f t="shared" si="87"/>
        <v>335775</v>
      </c>
      <c r="I939" s="8">
        <f t="shared" si="82"/>
        <v>8.3932838730964985</v>
      </c>
    </row>
    <row r="940" spans="1:9" ht="77.099999999999994" customHeight="1" x14ac:dyDescent="0.25">
      <c r="A940" s="21" t="s">
        <v>703</v>
      </c>
      <c r="B940" s="22" t="s">
        <v>523</v>
      </c>
      <c r="C940" s="22" t="s">
        <v>55</v>
      </c>
      <c r="D940" s="22" t="s">
        <v>13</v>
      </c>
      <c r="E940" s="22" t="s">
        <v>543</v>
      </c>
      <c r="F940" s="23"/>
      <c r="G940" s="6">
        <f t="shared" si="87"/>
        <v>830000</v>
      </c>
      <c r="H940" s="6">
        <f t="shared" si="87"/>
        <v>335775</v>
      </c>
      <c r="I940" s="8">
        <f t="shared" si="82"/>
        <v>40.454819277108435</v>
      </c>
    </row>
    <row r="941" spans="1:9" ht="77.099999999999994" customHeight="1" x14ac:dyDescent="0.25">
      <c r="A941" s="21" t="s">
        <v>704</v>
      </c>
      <c r="B941" s="22" t="s">
        <v>523</v>
      </c>
      <c r="C941" s="22" t="s">
        <v>55</v>
      </c>
      <c r="D941" s="22" t="s">
        <v>13</v>
      </c>
      <c r="E941" s="22" t="s">
        <v>544</v>
      </c>
      <c r="F941" s="23"/>
      <c r="G941" s="6">
        <f>G942+G945+G948+G951</f>
        <v>830000</v>
      </c>
      <c r="H941" s="6">
        <f>H942+H945+H948+H951</f>
        <v>335775</v>
      </c>
      <c r="I941" s="8">
        <f t="shared" si="82"/>
        <v>40.454819277108435</v>
      </c>
    </row>
    <row r="942" spans="1:9" ht="38.450000000000003" customHeight="1" x14ac:dyDescent="0.25">
      <c r="A942" s="21" t="s">
        <v>545</v>
      </c>
      <c r="B942" s="22" t="s">
        <v>523</v>
      </c>
      <c r="C942" s="22" t="s">
        <v>55</v>
      </c>
      <c r="D942" s="22" t="s">
        <v>13</v>
      </c>
      <c r="E942" s="22" t="s">
        <v>546</v>
      </c>
      <c r="F942" s="23"/>
      <c r="G942" s="6">
        <f>G943</f>
        <v>379000</v>
      </c>
      <c r="H942" s="6">
        <f>H943</f>
        <v>275775</v>
      </c>
      <c r="I942" s="8">
        <f t="shared" si="82"/>
        <v>72.763852242744065</v>
      </c>
    </row>
    <row r="943" spans="1:9" ht="57.75" customHeight="1" x14ac:dyDescent="0.25">
      <c r="A943" s="21" t="s">
        <v>29</v>
      </c>
      <c r="B943" s="22" t="s">
        <v>523</v>
      </c>
      <c r="C943" s="22" t="s">
        <v>55</v>
      </c>
      <c r="D943" s="22" t="s">
        <v>13</v>
      </c>
      <c r="E943" s="22" t="s">
        <v>546</v>
      </c>
      <c r="F943" s="23" t="s">
        <v>30</v>
      </c>
      <c r="G943" s="6">
        <f>G944</f>
        <v>379000</v>
      </c>
      <c r="H943" s="6">
        <f>H944</f>
        <v>275775</v>
      </c>
      <c r="I943" s="8">
        <f t="shared" si="82"/>
        <v>72.763852242744065</v>
      </c>
    </row>
    <row r="944" spans="1:9" ht="57.75" customHeight="1" x14ac:dyDescent="0.25">
      <c r="A944" s="21" t="s">
        <v>31</v>
      </c>
      <c r="B944" s="22" t="s">
        <v>523</v>
      </c>
      <c r="C944" s="22" t="s">
        <v>55</v>
      </c>
      <c r="D944" s="22" t="s">
        <v>13</v>
      </c>
      <c r="E944" s="22" t="s">
        <v>546</v>
      </c>
      <c r="F944" s="23" t="s">
        <v>32</v>
      </c>
      <c r="G944" s="6">
        <v>379000</v>
      </c>
      <c r="H944" s="6">
        <v>275775</v>
      </c>
      <c r="I944" s="8">
        <f t="shared" si="82"/>
        <v>72.763852242744065</v>
      </c>
    </row>
    <row r="945" spans="1:9" ht="38.450000000000003" customHeight="1" x14ac:dyDescent="0.25">
      <c r="A945" s="21" t="s">
        <v>547</v>
      </c>
      <c r="B945" s="22" t="s">
        <v>523</v>
      </c>
      <c r="C945" s="22" t="s">
        <v>55</v>
      </c>
      <c r="D945" s="22" t="s">
        <v>13</v>
      </c>
      <c r="E945" s="22" t="s">
        <v>548</v>
      </c>
      <c r="F945" s="23"/>
      <c r="G945" s="6">
        <f>G946</f>
        <v>111000</v>
      </c>
      <c r="H945" s="6">
        <f>H946</f>
        <v>0</v>
      </c>
      <c r="I945" s="8">
        <f t="shared" si="82"/>
        <v>0</v>
      </c>
    </row>
    <row r="946" spans="1:9" ht="57.75" customHeight="1" x14ac:dyDescent="0.25">
      <c r="A946" s="21" t="s">
        <v>29</v>
      </c>
      <c r="B946" s="22" t="s">
        <v>523</v>
      </c>
      <c r="C946" s="22" t="s">
        <v>55</v>
      </c>
      <c r="D946" s="22" t="s">
        <v>13</v>
      </c>
      <c r="E946" s="22" t="s">
        <v>548</v>
      </c>
      <c r="F946" s="23" t="s">
        <v>30</v>
      </c>
      <c r="G946" s="6">
        <f>G947</f>
        <v>111000</v>
      </c>
      <c r="H946" s="6">
        <f>H947</f>
        <v>0</v>
      </c>
      <c r="I946" s="8">
        <f t="shared" si="82"/>
        <v>0</v>
      </c>
    </row>
    <row r="947" spans="1:9" ht="57.75" customHeight="1" x14ac:dyDescent="0.25">
      <c r="A947" s="21" t="s">
        <v>31</v>
      </c>
      <c r="B947" s="22" t="s">
        <v>523</v>
      </c>
      <c r="C947" s="22" t="s">
        <v>55</v>
      </c>
      <c r="D947" s="22" t="s">
        <v>13</v>
      </c>
      <c r="E947" s="22" t="s">
        <v>548</v>
      </c>
      <c r="F947" s="23" t="s">
        <v>32</v>
      </c>
      <c r="G947" s="6">
        <v>111000</v>
      </c>
      <c r="H947" s="6">
        <v>0</v>
      </c>
      <c r="I947" s="8">
        <f t="shared" si="82"/>
        <v>0</v>
      </c>
    </row>
    <row r="948" spans="1:9" ht="38.450000000000003" customHeight="1" x14ac:dyDescent="0.25">
      <c r="A948" s="21" t="s">
        <v>549</v>
      </c>
      <c r="B948" s="22" t="s">
        <v>523</v>
      </c>
      <c r="C948" s="22" t="s">
        <v>55</v>
      </c>
      <c r="D948" s="22" t="s">
        <v>13</v>
      </c>
      <c r="E948" s="22" t="s">
        <v>550</v>
      </c>
      <c r="F948" s="23"/>
      <c r="G948" s="6">
        <f>G949</f>
        <v>313000</v>
      </c>
      <c r="H948" s="6">
        <f>H949</f>
        <v>60000</v>
      </c>
      <c r="I948" s="8">
        <f t="shared" si="82"/>
        <v>19.169329073482427</v>
      </c>
    </row>
    <row r="949" spans="1:9" ht="57.75" customHeight="1" x14ac:dyDescent="0.25">
      <c r="A949" s="21" t="s">
        <v>29</v>
      </c>
      <c r="B949" s="22" t="s">
        <v>523</v>
      </c>
      <c r="C949" s="22" t="s">
        <v>55</v>
      </c>
      <c r="D949" s="22" t="s">
        <v>13</v>
      </c>
      <c r="E949" s="22" t="s">
        <v>550</v>
      </c>
      <c r="F949" s="23" t="s">
        <v>30</v>
      </c>
      <c r="G949" s="6">
        <f>G950</f>
        <v>313000</v>
      </c>
      <c r="H949" s="6">
        <f>H950</f>
        <v>60000</v>
      </c>
      <c r="I949" s="8">
        <f t="shared" si="82"/>
        <v>19.169329073482427</v>
      </c>
    </row>
    <row r="950" spans="1:9" ht="57.75" customHeight="1" x14ac:dyDescent="0.25">
      <c r="A950" s="21" t="s">
        <v>31</v>
      </c>
      <c r="B950" s="22" t="s">
        <v>523</v>
      </c>
      <c r="C950" s="22" t="s">
        <v>55</v>
      </c>
      <c r="D950" s="22" t="s">
        <v>13</v>
      </c>
      <c r="E950" s="22" t="s">
        <v>550</v>
      </c>
      <c r="F950" s="23" t="s">
        <v>32</v>
      </c>
      <c r="G950" s="6">
        <v>313000</v>
      </c>
      <c r="H950" s="6">
        <v>60000</v>
      </c>
      <c r="I950" s="8">
        <f t="shared" si="82"/>
        <v>19.169329073482427</v>
      </c>
    </row>
    <row r="951" spans="1:9" ht="38.450000000000003" customHeight="1" x14ac:dyDescent="0.25">
      <c r="A951" s="21" t="s">
        <v>551</v>
      </c>
      <c r="B951" s="22" t="s">
        <v>523</v>
      </c>
      <c r="C951" s="22" t="s">
        <v>55</v>
      </c>
      <c r="D951" s="22" t="s">
        <v>13</v>
      </c>
      <c r="E951" s="22" t="s">
        <v>552</v>
      </c>
      <c r="F951" s="23"/>
      <c r="G951" s="6">
        <f>G952</f>
        <v>27000</v>
      </c>
      <c r="H951" s="6">
        <f>H952</f>
        <v>0</v>
      </c>
      <c r="I951" s="7">
        <f t="shared" si="82"/>
        <v>0</v>
      </c>
    </row>
    <row r="952" spans="1:9" ht="57.75" customHeight="1" x14ac:dyDescent="0.25">
      <c r="A952" s="21" t="s">
        <v>29</v>
      </c>
      <c r="B952" s="22" t="s">
        <v>523</v>
      </c>
      <c r="C952" s="22" t="s">
        <v>55</v>
      </c>
      <c r="D952" s="22" t="s">
        <v>13</v>
      </c>
      <c r="E952" s="22" t="s">
        <v>552</v>
      </c>
      <c r="F952" s="23" t="s">
        <v>30</v>
      </c>
      <c r="G952" s="6">
        <f>G953</f>
        <v>27000</v>
      </c>
      <c r="H952" s="6">
        <f>H953</f>
        <v>0</v>
      </c>
      <c r="I952" s="7">
        <f t="shared" si="82"/>
        <v>0</v>
      </c>
    </row>
    <row r="953" spans="1:9" ht="57.75" customHeight="1" x14ac:dyDescent="0.25">
      <c r="A953" s="21" t="s">
        <v>31</v>
      </c>
      <c r="B953" s="22" t="s">
        <v>523</v>
      </c>
      <c r="C953" s="22" t="s">
        <v>55</v>
      </c>
      <c r="D953" s="22" t="s">
        <v>13</v>
      </c>
      <c r="E953" s="22" t="s">
        <v>552</v>
      </c>
      <c r="F953" s="23" t="s">
        <v>32</v>
      </c>
      <c r="G953" s="6">
        <v>27000</v>
      </c>
      <c r="H953" s="6">
        <v>0</v>
      </c>
      <c r="I953" s="7">
        <f t="shared" si="82"/>
        <v>0</v>
      </c>
    </row>
    <row r="954" spans="1:9" ht="90.75" customHeight="1" x14ac:dyDescent="0.25">
      <c r="A954" s="53" t="s">
        <v>474</v>
      </c>
      <c r="B954" s="47" t="s">
        <v>523</v>
      </c>
      <c r="C954" s="47" t="s">
        <v>55</v>
      </c>
      <c r="D954" s="54" t="s">
        <v>13</v>
      </c>
      <c r="E954" s="47" t="s">
        <v>475</v>
      </c>
      <c r="F954" s="48"/>
      <c r="G954" s="40">
        <f t="shared" ref="G954:H956" si="88">G955</f>
        <v>3170520</v>
      </c>
      <c r="H954" s="40">
        <f t="shared" si="88"/>
        <v>0</v>
      </c>
      <c r="I954" s="49">
        <f t="shared" si="82"/>
        <v>0</v>
      </c>
    </row>
    <row r="955" spans="1:9" ht="125.25" customHeight="1" x14ac:dyDescent="0.25">
      <c r="A955" s="46" t="s">
        <v>608</v>
      </c>
      <c r="B955" s="47" t="s">
        <v>523</v>
      </c>
      <c r="C955" s="47" t="s">
        <v>55</v>
      </c>
      <c r="D955" s="54" t="s">
        <v>13</v>
      </c>
      <c r="E955" s="55" t="s">
        <v>476</v>
      </c>
      <c r="F955" s="48"/>
      <c r="G955" s="40">
        <f t="shared" si="88"/>
        <v>3170520</v>
      </c>
      <c r="H955" s="40">
        <f t="shared" si="88"/>
        <v>0</v>
      </c>
      <c r="I955" s="49">
        <f t="shared" si="82"/>
        <v>0</v>
      </c>
    </row>
    <row r="956" spans="1:9" ht="57.75" customHeight="1" x14ac:dyDescent="0.25">
      <c r="A956" s="46" t="s">
        <v>29</v>
      </c>
      <c r="B956" s="47" t="s">
        <v>523</v>
      </c>
      <c r="C956" s="47" t="s">
        <v>55</v>
      </c>
      <c r="D956" s="54" t="s">
        <v>13</v>
      </c>
      <c r="E956" s="55" t="s">
        <v>594</v>
      </c>
      <c r="F956" s="48" t="s">
        <v>30</v>
      </c>
      <c r="G956" s="40">
        <f t="shared" si="88"/>
        <v>3170520</v>
      </c>
      <c r="H956" s="40">
        <f t="shared" si="88"/>
        <v>0</v>
      </c>
      <c r="I956" s="49">
        <f t="shared" si="82"/>
        <v>0</v>
      </c>
    </row>
    <row r="957" spans="1:9" ht="57.75" customHeight="1" x14ac:dyDescent="0.25">
      <c r="A957" s="46" t="s">
        <v>31</v>
      </c>
      <c r="B957" s="47" t="s">
        <v>523</v>
      </c>
      <c r="C957" s="47" t="s">
        <v>55</v>
      </c>
      <c r="D957" s="54" t="s">
        <v>13</v>
      </c>
      <c r="E957" s="55" t="s">
        <v>594</v>
      </c>
      <c r="F957" s="48" t="s">
        <v>32</v>
      </c>
      <c r="G957" s="40">
        <v>3170520</v>
      </c>
      <c r="H957" s="40">
        <v>0</v>
      </c>
      <c r="I957" s="49">
        <f t="shared" si="82"/>
        <v>0</v>
      </c>
    </row>
    <row r="958" spans="1:9" ht="38.450000000000003" customHeight="1" x14ac:dyDescent="0.25">
      <c r="A958" s="21" t="s">
        <v>553</v>
      </c>
      <c r="B958" s="22" t="s">
        <v>523</v>
      </c>
      <c r="C958" s="22" t="s">
        <v>55</v>
      </c>
      <c r="D958" s="22" t="s">
        <v>90</v>
      </c>
      <c r="E958" s="22"/>
      <c r="F958" s="23"/>
      <c r="G958" s="6">
        <f>G959</f>
        <v>46511385.380000003</v>
      </c>
      <c r="H958" s="6">
        <f>H959</f>
        <v>9254444.6399999987</v>
      </c>
      <c r="I958" s="8">
        <f t="shared" si="82"/>
        <v>19.897159726356872</v>
      </c>
    </row>
    <row r="959" spans="1:9" ht="77.099999999999994" customHeight="1" x14ac:dyDescent="0.25">
      <c r="A959" s="21" t="s">
        <v>699</v>
      </c>
      <c r="B959" s="22" t="s">
        <v>523</v>
      </c>
      <c r="C959" s="22" t="s">
        <v>55</v>
      </c>
      <c r="D959" s="22" t="s">
        <v>90</v>
      </c>
      <c r="E959" s="22" t="s">
        <v>473</v>
      </c>
      <c r="F959" s="23"/>
      <c r="G959" s="6">
        <f>G960+G990</f>
        <v>46511385.380000003</v>
      </c>
      <c r="H959" s="6">
        <f>H960+H990</f>
        <v>9254444.6399999987</v>
      </c>
      <c r="I959" s="8">
        <f t="shared" si="82"/>
        <v>19.897159726356872</v>
      </c>
    </row>
    <row r="960" spans="1:9" ht="96.2" customHeight="1" x14ac:dyDescent="0.25">
      <c r="A960" s="21" t="s">
        <v>700</v>
      </c>
      <c r="B960" s="22" t="s">
        <v>523</v>
      </c>
      <c r="C960" s="22" t="s">
        <v>55</v>
      </c>
      <c r="D960" s="22" t="s">
        <v>90</v>
      </c>
      <c r="E960" s="22" t="s">
        <v>475</v>
      </c>
      <c r="F960" s="23"/>
      <c r="G960" s="6">
        <f>G961+G971+G978+G982+G986</f>
        <v>45511785.380000003</v>
      </c>
      <c r="H960" s="6">
        <f>H961+H971+H978+H982+H986</f>
        <v>9099141.379999999</v>
      </c>
      <c r="I960" s="8">
        <f t="shared" si="82"/>
        <v>19.992934366399489</v>
      </c>
    </row>
    <row r="961" spans="1:9" ht="57.75" customHeight="1" x14ac:dyDescent="0.25">
      <c r="A961" s="21" t="s">
        <v>650</v>
      </c>
      <c r="B961" s="22" t="s">
        <v>523</v>
      </c>
      <c r="C961" s="22" t="s">
        <v>55</v>
      </c>
      <c r="D961" s="22" t="s">
        <v>90</v>
      </c>
      <c r="E961" s="22" t="s">
        <v>525</v>
      </c>
      <c r="F961" s="23"/>
      <c r="G961" s="6">
        <f>G962+G965+G968</f>
        <v>43024117</v>
      </c>
      <c r="H961" s="6">
        <f>H962+H965+H968</f>
        <v>8788000.7799999993</v>
      </c>
      <c r="I961" s="8">
        <f t="shared" si="82"/>
        <v>20.425755117763369</v>
      </c>
    </row>
    <row r="962" spans="1:9" ht="57.75" customHeight="1" x14ac:dyDescent="0.25">
      <c r="A962" s="21" t="s">
        <v>305</v>
      </c>
      <c r="B962" s="22" t="s">
        <v>523</v>
      </c>
      <c r="C962" s="22" t="s">
        <v>55</v>
      </c>
      <c r="D962" s="22" t="s">
        <v>90</v>
      </c>
      <c r="E962" s="22" t="s">
        <v>554</v>
      </c>
      <c r="F962" s="23"/>
      <c r="G962" s="6">
        <f>G963</f>
        <v>42624117</v>
      </c>
      <c r="H962" s="6">
        <f>H963</f>
        <v>8788000.7799999993</v>
      </c>
      <c r="I962" s="8">
        <f t="shared" si="82"/>
        <v>20.61743772897395</v>
      </c>
    </row>
    <row r="963" spans="1:9" ht="57.75" customHeight="1" x14ac:dyDescent="0.25">
      <c r="A963" s="21" t="s">
        <v>147</v>
      </c>
      <c r="B963" s="22" t="s">
        <v>523</v>
      </c>
      <c r="C963" s="22" t="s">
        <v>55</v>
      </c>
      <c r="D963" s="22" t="s">
        <v>90</v>
      </c>
      <c r="E963" s="22" t="s">
        <v>554</v>
      </c>
      <c r="F963" s="23" t="s">
        <v>148</v>
      </c>
      <c r="G963" s="6">
        <f>G964</f>
        <v>42624117</v>
      </c>
      <c r="H963" s="6">
        <f>H964</f>
        <v>8788000.7799999993</v>
      </c>
      <c r="I963" s="8">
        <f t="shared" si="82"/>
        <v>20.61743772897395</v>
      </c>
    </row>
    <row r="964" spans="1:9" ht="38.450000000000003" customHeight="1" x14ac:dyDescent="0.25">
      <c r="A964" s="21" t="s">
        <v>318</v>
      </c>
      <c r="B964" s="22" t="s">
        <v>523</v>
      </c>
      <c r="C964" s="22" t="s">
        <v>55</v>
      </c>
      <c r="D964" s="22" t="s">
        <v>90</v>
      </c>
      <c r="E964" s="22" t="s">
        <v>554</v>
      </c>
      <c r="F964" s="23" t="s">
        <v>319</v>
      </c>
      <c r="G964" s="6">
        <v>42624117</v>
      </c>
      <c r="H964" s="6">
        <v>8788000.7799999993</v>
      </c>
      <c r="I964" s="8">
        <f t="shared" si="82"/>
        <v>20.61743772897395</v>
      </c>
    </row>
    <row r="965" spans="1:9" ht="57.75" customHeight="1" x14ac:dyDescent="0.25">
      <c r="A965" s="21" t="s">
        <v>322</v>
      </c>
      <c r="B965" s="22" t="s">
        <v>523</v>
      </c>
      <c r="C965" s="22" t="s">
        <v>55</v>
      </c>
      <c r="D965" s="22" t="s">
        <v>90</v>
      </c>
      <c r="E965" s="22" t="s">
        <v>555</v>
      </c>
      <c r="F965" s="23"/>
      <c r="G965" s="6">
        <f>G966</f>
        <v>100000</v>
      </c>
      <c r="H965" s="6">
        <f>H966</f>
        <v>0</v>
      </c>
      <c r="I965" s="7">
        <f t="shared" si="82"/>
        <v>0</v>
      </c>
    </row>
    <row r="966" spans="1:9" ht="57.75" customHeight="1" x14ac:dyDescent="0.25">
      <c r="A966" s="21" t="s">
        <v>147</v>
      </c>
      <c r="B966" s="22" t="s">
        <v>523</v>
      </c>
      <c r="C966" s="22" t="s">
        <v>55</v>
      </c>
      <c r="D966" s="22" t="s">
        <v>90</v>
      </c>
      <c r="E966" s="22" t="s">
        <v>555</v>
      </c>
      <c r="F966" s="23" t="s">
        <v>148</v>
      </c>
      <c r="G966" s="6">
        <f>G967</f>
        <v>100000</v>
      </c>
      <c r="H966" s="6">
        <f>H967</f>
        <v>0</v>
      </c>
      <c r="I966" s="7">
        <f t="shared" si="82"/>
        <v>0</v>
      </c>
    </row>
    <row r="967" spans="1:9" ht="38.450000000000003" customHeight="1" x14ac:dyDescent="0.25">
      <c r="A967" s="21" t="s">
        <v>318</v>
      </c>
      <c r="B967" s="22" t="s">
        <v>523</v>
      </c>
      <c r="C967" s="22" t="s">
        <v>55</v>
      </c>
      <c r="D967" s="22" t="s">
        <v>90</v>
      </c>
      <c r="E967" s="22" t="s">
        <v>555</v>
      </c>
      <c r="F967" s="23" t="s">
        <v>319</v>
      </c>
      <c r="G967" s="6">
        <v>100000</v>
      </c>
      <c r="H967" s="6">
        <v>0</v>
      </c>
      <c r="I967" s="7">
        <f t="shared" si="82"/>
        <v>0</v>
      </c>
    </row>
    <row r="968" spans="1:9" ht="192.6" customHeight="1" x14ac:dyDescent="0.25">
      <c r="A968" s="21" t="s">
        <v>33</v>
      </c>
      <c r="B968" s="22" t="s">
        <v>523</v>
      </c>
      <c r="C968" s="22" t="s">
        <v>55</v>
      </c>
      <c r="D968" s="22" t="s">
        <v>90</v>
      </c>
      <c r="E968" s="22" t="s">
        <v>527</v>
      </c>
      <c r="F968" s="23"/>
      <c r="G968" s="6">
        <f>G969</f>
        <v>300000</v>
      </c>
      <c r="H968" s="6">
        <f>H969</f>
        <v>0</v>
      </c>
      <c r="I968" s="7">
        <f t="shared" si="82"/>
        <v>0</v>
      </c>
    </row>
    <row r="969" spans="1:9" ht="57.75" customHeight="1" x14ac:dyDescent="0.25">
      <c r="A969" s="21" t="s">
        <v>147</v>
      </c>
      <c r="B969" s="22" t="s">
        <v>523</v>
      </c>
      <c r="C969" s="22" t="s">
        <v>55</v>
      </c>
      <c r="D969" s="22" t="s">
        <v>90</v>
      </c>
      <c r="E969" s="22" t="s">
        <v>527</v>
      </c>
      <c r="F969" s="23" t="s">
        <v>148</v>
      </c>
      <c r="G969" s="6">
        <f>G970</f>
        <v>300000</v>
      </c>
      <c r="H969" s="6">
        <f>H970</f>
        <v>0</v>
      </c>
      <c r="I969" s="7">
        <f t="shared" si="82"/>
        <v>0</v>
      </c>
    </row>
    <row r="970" spans="1:9" ht="38.450000000000003" customHeight="1" x14ac:dyDescent="0.25">
      <c r="A970" s="21" t="s">
        <v>318</v>
      </c>
      <c r="B970" s="22" t="s">
        <v>523</v>
      </c>
      <c r="C970" s="22" t="s">
        <v>55</v>
      </c>
      <c r="D970" s="22" t="s">
        <v>90</v>
      </c>
      <c r="E970" s="22" t="s">
        <v>527</v>
      </c>
      <c r="F970" s="23" t="s">
        <v>319</v>
      </c>
      <c r="G970" s="6">
        <v>300000</v>
      </c>
      <c r="H970" s="6">
        <v>0</v>
      </c>
      <c r="I970" s="7">
        <f t="shared" si="82"/>
        <v>0</v>
      </c>
    </row>
    <row r="971" spans="1:9" ht="57.75" customHeight="1" x14ac:dyDescent="0.25">
      <c r="A971" s="21" t="s">
        <v>701</v>
      </c>
      <c r="B971" s="22" t="s">
        <v>523</v>
      </c>
      <c r="C971" s="22" t="s">
        <v>55</v>
      </c>
      <c r="D971" s="22" t="s">
        <v>90</v>
      </c>
      <c r="E971" s="22" t="s">
        <v>528</v>
      </c>
      <c r="F971" s="23"/>
      <c r="G971" s="6">
        <f>G975+G972</f>
        <v>77600</v>
      </c>
      <c r="H971" s="6">
        <f>H975</f>
        <v>15400</v>
      </c>
      <c r="I971" s="8">
        <f t="shared" ref="I971:I1020" si="89">H971/G971*100</f>
        <v>19.845360824742269</v>
      </c>
    </row>
    <row r="972" spans="1:9" ht="57.75" customHeight="1" x14ac:dyDescent="0.25">
      <c r="A972" s="46" t="s">
        <v>589</v>
      </c>
      <c r="B972" s="47" t="s">
        <v>523</v>
      </c>
      <c r="C972" s="47" t="s">
        <v>55</v>
      </c>
      <c r="D972" s="47" t="s">
        <v>90</v>
      </c>
      <c r="E972" s="55" t="s">
        <v>595</v>
      </c>
      <c r="F972" s="48"/>
      <c r="G972" s="40">
        <f>G973</f>
        <v>45200</v>
      </c>
      <c r="H972" s="40">
        <f>H973</f>
        <v>0</v>
      </c>
      <c r="I972" s="50">
        <f t="shared" si="89"/>
        <v>0</v>
      </c>
    </row>
    <row r="973" spans="1:9" ht="57.75" customHeight="1" x14ac:dyDescent="0.25">
      <c r="A973" s="46" t="s">
        <v>147</v>
      </c>
      <c r="B973" s="47" t="s">
        <v>523</v>
      </c>
      <c r="C973" s="47" t="s">
        <v>55</v>
      </c>
      <c r="D973" s="47" t="s">
        <v>90</v>
      </c>
      <c r="E973" s="55" t="s">
        <v>595</v>
      </c>
      <c r="F973" s="48" t="s">
        <v>148</v>
      </c>
      <c r="G973" s="40">
        <f>G974</f>
        <v>45200</v>
      </c>
      <c r="H973" s="40">
        <f>H974</f>
        <v>0</v>
      </c>
      <c r="I973" s="50">
        <f t="shared" si="89"/>
        <v>0</v>
      </c>
    </row>
    <row r="974" spans="1:9" ht="57.75" customHeight="1" x14ac:dyDescent="0.25">
      <c r="A974" s="46" t="s">
        <v>318</v>
      </c>
      <c r="B974" s="47" t="s">
        <v>523</v>
      </c>
      <c r="C974" s="47" t="s">
        <v>55</v>
      </c>
      <c r="D974" s="47" t="s">
        <v>90</v>
      </c>
      <c r="E974" s="55" t="s">
        <v>595</v>
      </c>
      <c r="F974" s="48" t="s">
        <v>319</v>
      </c>
      <c r="G974" s="40">
        <v>45200</v>
      </c>
      <c r="H974" s="40">
        <v>0</v>
      </c>
      <c r="I974" s="50">
        <f t="shared" si="89"/>
        <v>0</v>
      </c>
    </row>
    <row r="975" spans="1:9" ht="57.75" customHeight="1" x14ac:dyDescent="0.25">
      <c r="A975" s="21" t="s">
        <v>316</v>
      </c>
      <c r="B975" s="22" t="s">
        <v>523</v>
      </c>
      <c r="C975" s="22" t="s">
        <v>55</v>
      </c>
      <c r="D975" s="22" t="s">
        <v>90</v>
      </c>
      <c r="E975" s="22" t="s">
        <v>529</v>
      </c>
      <c r="F975" s="23"/>
      <c r="G975" s="6">
        <f t="shared" ref="G975:H976" si="90">G976</f>
        <v>32400</v>
      </c>
      <c r="H975" s="6">
        <f t="shared" si="90"/>
        <v>15400</v>
      </c>
      <c r="I975" s="8">
        <f t="shared" si="89"/>
        <v>47.530864197530867</v>
      </c>
    </row>
    <row r="976" spans="1:9" ht="57.75" customHeight="1" x14ac:dyDescent="0.25">
      <c r="A976" s="21" t="s">
        <v>147</v>
      </c>
      <c r="B976" s="22" t="s">
        <v>523</v>
      </c>
      <c r="C976" s="22" t="s">
        <v>55</v>
      </c>
      <c r="D976" s="22" t="s">
        <v>90</v>
      </c>
      <c r="E976" s="22" t="s">
        <v>529</v>
      </c>
      <c r="F976" s="23" t="s">
        <v>148</v>
      </c>
      <c r="G976" s="6">
        <f t="shared" si="90"/>
        <v>32400</v>
      </c>
      <c r="H976" s="6">
        <f t="shared" si="90"/>
        <v>15400</v>
      </c>
      <c r="I976" s="8">
        <f t="shared" si="89"/>
        <v>47.530864197530867</v>
      </c>
    </row>
    <row r="977" spans="1:9" ht="38.450000000000003" customHeight="1" x14ac:dyDescent="0.25">
      <c r="A977" s="21" t="s">
        <v>318</v>
      </c>
      <c r="B977" s="22" t="s">
        <v>523</v>
      </c>
      <c r="C977" s="22" t="s">
        <v>55</v>
      </c>
      <c r="D977" s="22" t="s">
        <v>90</v>
      </c>
      <c r="E977" s="22" t="s">
        <v>529</v>
      </c>
      <c r="F977" s="23" t="s">
        <v>319</v>
      </c>
      <c r="G977" s="6">
        <v>32400</v>
      </c>
      <c r="H977" s="6">
        <v>15400</v>
      </c>
      <c r="I977" s="8">
        <f t="shared" si="89"/>
        <v>47.530864197530867</v>
      </c>
    </row>
    <row r="978" spans="1:9" ht="77.099999999999994" customHeight="1" x14ac:dyDescent="0.25">
      <c r="A978" s="21" t="s">
        <v>676</v>
      </c>
      <c r="B978" s="22" t="s">
        <v>523</v>
      </c>
      <c r="C978" s="22" t="s">
        <v>55</v>
      </c>
      <c r="D978" s="22" t="s">
        <v>90</v>
      </c>
      <c r="E978" s="22" t="s">
        <v>556</v>
      </c>
      <c r="F978" s="23"/>
      <c r="G978" s="6">
        <f t="shared" ref="G978:H980" si="91">G979</f>
        <v>18000</v>
      </c>
      <c r="H978" s="6">
        <f t="shared" si="91"/>
        <v>0</v>
      </c>
      <c r="I978" s="7">
        <f t="shared" si="89"/>
        <v>0</v>
      </c>
    </row>
    <row r="979" spans="1:9" ht="77.099999999999994" customHeight="1" x14ac:dyDescent="0.25">
      <c r="A979" s="21" t="s">
        <v>397</v>
      </c>
      <c r="B979" s="22" t="s">
        <v>523</v>
      </c>
      <c r="C979" s="22" t="s">
        <v>55</v>
      </c>
      <c r="D979" s="22" t="s">
        <v>90</v>
      </c>
      <c r="E979" s="22" t="s">
        <v>557</v>
      </c>
      <c r="F979" s="23"/>
      <c r="G979" s="6">
        <f t="shared" si="91"/>
        <v>18000</v>
      </c>
      <c r="H979" s="6">
        <f t="shared" si="91"/>
        <v>0</v>
      </c>
      <c r="I979" s="7">
        <f t="shared" si="89"/>
        <v>0</v>
      </c>
    </row>
    <row r="980" spans="1:9" ht="57.75" customHeight="1" x14ac:dyDescent="0.25">
      <c r="A980" s="21" t="s">
        <v>147</v>
      </c>
      <c r="B980" s="22" t="s">
        <v>523</v>
      </c>
      <c r="C980" s="22" t="s">
        <v>55</v>
      </c>
      <c r="D980" s="22" t="s">
        <v>90</v>
      </c>
      <c r="E980" s="22" t="s">
        <v>557</v>
      </c>
      <c r="F980" s="23" t="s">
        <v>148</v>
      </c>
      <c r="G980" s="6">
        <f t="shared" si="91"/>
        <v>18000</v>
      </c>
      <c r="H980" s="6">
        <f t="shared" si="91"/>
        <v>0</v>
      </c>
      <c r="I980" s="7">
        <f t="shared" si="89"/>
        <v>0</v>
      </c>
    </row>
    <row r="981" spans="1:9" ht="38.450000000000003" customHeight="1" x14ac:dyDescent="0.25">
      <c r="A981" s="21" t="s">
        <v>318</v>
      </c>
      <c r="B981" s="22" t="s">
        <v>523</v>
      </c>
      <c r="C981" s="22" t="s">
        <v>55</v>
      </c>
      <c r="D981" s="22" t="s">
        <v>90</v>
      </c>
      <c r="E981" s="22" t="s">
        <v>557</v>
      </c>
      <c r="F981" s="23" t="s">
        <v>319</v>
      </c>
      <c r="G981" s="6">
        <v>18000</v>
      </c>
      <c r="H981" s="6">
        <v>0</v>
      </c>
      <c r="I981" s="7">
        <f t="shared" si="89"/>
        <v>0</v>
      </c>
    </row>
    <row r="982" spans="1:9" ht="77.099999999999994" customHeight="1" x14ac:dyDescent="0.25">
      <c r="A982" s="21" t="s">
        <v>658</v>
      </c>
      <c r="B982" s="22" t="s">
        <v>523</v>
      </c>
      <c r="C982" s="22" t="s">
        <v>55</v>
      </c>
      <c r="D982" s="22" t="s">
        <v>90</v>
      </c>
      <c r="E982" s="22" t="s">
        <v>534</v>
      </c>
      <c r="F982" s="23"/>
      <c r="G982" s="6">
        <f t="shared" ref="G982:H984" si="92">G983</f>
        <v>1810668.38</v>
      </c>
      <c r="H982" s="6">
        <f t="shared" si="92"/>
        <v>295740.59999999998</v>
      </c>
      <c r="I982" s="8">
        <f t="shared" si="89"/>
        <v>16.333228285568229</v>
      </c>
    </row>
    <row r="983" spans="1:9" ht="134.85" customHeight="1" x14ac:dyDescent="0.25">
      <c r="A983" s="21" t="s">
        <v>207</v>
      </c>
      <c r="B983" s="22" t="s">
        <v>523</v>
      </c>
      <c r="C983" s="22" t="s">
        <v>55</v>
      </c>
      <c r="D983" s="22" t="s">
        <v>90</v>
      </c>
      <c r="E983" s="22" t="s">
        <v>535</v>
      </c>
      <c r="F983" s="23"/>
      <c r="G983" s="6">
        <f t="shared" si="92"/>
        <v>1810668.38</v>
      </c>
      <c r="H983" s="6">
        <f t="shared" si="92"/>
        <v>295740.59999999998</v>
      </c>
      <c r="I983" s="8">
        <f t="shared" si="89"/>
        <v>16.333228285568229</v>
      </c>
    </row>
    <row r="984" spans="1:9" ht="57.75" customHeight="1" x14ac:dyDescent="0.25">
      <c r="A984" s="21" t="s">
        <v>147</v>
      </c>
      <c r="B984" s="22" t="s">
        <v>523</v>
      </c>
      <c r="C984" s="22" t="s">
        <v>55</v>
      </c>
      <c r="D984" s="22" t="s">
        <v>90</v>
      </c>
      <c r="E984" s="22" t="s">
        <v>535</v>
      </c>
      <c r="F984" s="23" t="s">
        <v>148</v>
      </c>
      <c r="G984" s="6">
        <f t="shared" si="92"/>
        <v>1810668.38</v>
      </c>
      <c r="H984" s="6">
        <f t="shared" si="92"/>
        <v>295740.59999999998</v>
      </c>
      <c r="I984" s="8">
        <f t="shared" si="89"/>
        <v>16.333228285568229</v>
      </c>
    </row>
    <row r="985" spans="1:9" ht="38.450000000000003" customHeight="1" x14ac:dyDescent="0.25">
      <c r="A985" s="21" t="s">
        <v>318</v>
      </c>
      <c r="B985" s="22" t="s">
        <v>523</v>
      </c>
      <c r="C985" s="22" t="s">
        <v>55</v>
      </c>
      <c r="D985" s="22" t="s">
        <v>90</v>
      </c>
      <c r="E985" s="22" t="s">
        <v>535</v>
      </c>
      <c r="F985" s="23" t="s">
        <v>319</v>
      </c>
      <c r="G985" s="6">
        <v>1810668.38</v>
      </c>
      <c r="H985" s="6">
        <v>295740.59999999998</v>
      </c>
      <c r="I985" s="8">
        <f t="shared" si="89"/>
        <v>16.333228285568229</v>
      </c>
    </row>
    <row r="986" spans="1:9" ht="153.94999999999999" customHeight="1" x14ac:dyDescent="0.25">
      <c r="A986" s="21" t="s">
        <v>608</v>
      </c>
      <c r="B986" s="22" t="s">
        <v>523</v>
      </c>
      <c r="C986" s="22" t="s">
        <v>55</v>
      </c>
      <c r="D986" s="22" t="s">
        <v>90</v>
      </c>
      <c r="E986" s="22" t="s">
        <v>476</v>
      </c>
      <c r="F986" s="23"/>
      <c r="G986" s="6">
        <f t="shared" ref="G986:H988" si="93">G987</f>
        <v>581400</v>
      </c>
      <c r="H986" s="6">
        <f t="shared" si="93"/>
        <v>0</v>
      </c>
      <c r="I986" s="7">
        <f t="shared" si="89"/>
        <v>0</v>
      </c>
    </row>
    <row r="987" spans="1:9" ht="77.099999999999994" customHeight="1" x14ac:dyDescent="0.25">
      <c r="A987" s="21" t="s">
        <v>558</v>
      </c>
      <c r="B987" s="22" t="s">
        <v>523</v>
      </c>
      <c r="C987" s="22" t="s">
        <v>55</v>
      </c>
      <c r="D987" s="22" t="s">
        <v>90</v>
      </c>
      <c r="E987" s="22" t="s">
        <v>559</v>
      </c>
      <c r="F987" s="23"/>
      <c r="G987" s="6">
        <f t="shared" si="93"/>
        <v>581400</v>
      </c>
      <c r="H987" s="6">
        <f t="shared" si="93"/>
        <v>0</v>
      </c>
      <c r="I987" s="7">
        <f t="shared" si="89"/>
        <v>0</v>
      </c>
    </row>
    <row r="988" spans="1:9" ht="57.75" customHeight="1" x14ac:dyDescent="0.25">
      <c r="A988" s="21" t="s">
        <v>147</v>
      </c>
      <c r="B988" s="22" t="s">
        <v>523</v>
      </c>
      <c r="C988" s="22" t="s">
        <v>55</v>
      </c>
      <c r="D988" s="22" t="s">
        <v>90</v>
      </c>
      <c r="E988" s="22" t="s">
        <v>559</v>
      </c>
      <c r="F988" s="23" t="s">
        <v>148</v>
      </c>
      <c r="G988" s="6">
        <f t="shared" si="93"/>
        <v>581400</v>
      </c>
      <c r="H988" s="6">
        <f t="shared" si="93"/>
        <v>0</v>
      </c>
      <c r="I988" s="7">
        <f t="shared" si="89"/>
        <v>0</v>
      </c>
    </row>
    <row r="989" spans="1:9" ht="38.450000000000003" customHeight="1" x14ac:dyDescent="0.25">
      <c r="A989" s="21" t="s">
        <v>318</v>
      </c>
      <c r="B989" s="22" t="s">
        <v>523</v>
      </c>
      <c r="C989" s="22" t="s">
        <v>55</v>
      </c>
      <c r="D989" s="22" t="s">
        <v>90</v>
      </c>
      <c r="E989" s="22" t="s">
        <v>559</v>
      </c>
      <c r="F989" s="23" t="s">
        <v>319</v>
      </c>
      <c r="G989" s="6">
        <v>581400</v>
      </c>
      <c r="H989" s="6">
        <v>0</v>
      </c>
      <c r="I989" s="7">
        <f t="shared" si="89"/>
        <v>0</v>
      </c>
    </row>
    <row r="990" spans="1:9" ht="77.099999999999994" customHeight="1" x14ac:dyDescent="0.25">
      <c r="A990" s="21" t="s">
        <v>702</v>
      </c>
      <c r="B990" s="22" t="s">
        <v>523</v>
      </c>
      <c r="C990" s="22" t="s">
        <v>55</v>
      </c>
      <c r="D990" s="22" t="s">
        <v>90</v>
      </c>
      <c r="E990" s="22" t="s">
        <v>538</v>
      </c>
      <c r="F990" s="23"/>
      <c r="G990" s="6">
        <f>G991</f>
        <v>999600</v>
      </c>
      <c r="H990" s="6">
        <f>H991</f>
        <v>155303.26</v>
      </c>
      <c r="I990" s="8">
        <f t="shared" si="89"/>
        <v>15.5365406162465</v>
      </c>
    </row>
    <row r="991" spans="1:9" ht="57.75" customHeight="1" x14ac:dyDescent="0.25">
      <c r="A991" s="21" t="s">
        <v>652</v>
      </c>
      <c r="B991" s="22" t="s">
        <v>523</v>
      </c>
      <c r="C991" s="22" t="s">
        <v>55</v>
      </c>
      <c r="D991" s="22" t="s">
        <v>90</v>
      </c>
      <c r="E991" s="22" t="s">
        <v>539</v>
      </c>
      <c r="F991" s="23"/>
      <c r="G991" s="6">
        <f>G992+G995+G998</f>
        <v>999600</v>
      </c>
      <c r="H991" s="6">
        <f>H992+H995+H998</f>
        <v>155303.26</v>
      </c>
      <c r="I991" s="8">
        <f t="shared" si="89"/>
        <v>15.5365406162465</v>
      </c>
    </row>
    <row r="992" spans="1:9" ht="115.5" customHeight="1" x14ac:dyDescent="0.25">
      <c r="A992" s="21" t="s">
        <v>653</v>
      </c>
      <c r="B992" s="22" t="s">
        <v>523</v>
      </c>
      <c r="C992" s="22" t="s">
        <v>55</v>
      </c>
      <c r="D992" s="22" t="s">
        <v>90</v>
      </c>
      <c r="E992" s="22" t="s">
        <v>540</v>
      </c>
      <c r="F992" s="23"/>
      <c r="G992" s="6">
        <f>G993</f>
        <v>755200</v>
      </c>
      <c r="H992" s="6">
        <f>H993</f>
        <v>141203.26</v>
      </c>
      <c r="I992" s="8">
        <f t="shared" si="89"/>
        <v>18.697465572033899</v>
      </c>
    </row>
    <row r="993" spans="1:9" ht="57.75" customHeight="1" x14ac:dyDescent="0.25">
      <c r="A993" s="21" t="s">
        <v>147</v>
      </c>
      <c r="B993" s="22" t="s">
        <v>523</v>
      </c>
      <c r="C993" s="22" t="s">
        <v>55</v>
      </c>
      <c r="D993" s="22" t="s">
        <v>90</v>
      </c>
      <c r="E993" s="22" t="s">
        <v>540</v>
      </c>
      <c r="F993" s="23" t="s">
        <v>148</v>
      </c>
      <c r="G993" s="6">
        <f>G994</f>
        <v>755200</v>
      </c>
      <c r="H993" s="6">
        <f>H994</f>
        <v>141203.26</v>
      </c>
      <c r="I993" s="8">
        <f t="shared" si="89"/>
        <v>18.697465572033899</v>
      </c>
    </row>
    <row r="994" spans="1:9" ht="38.450000000000003" customHeight="1" x14ac:dyDescent="0.25">
      <c r="A994" s="21" t="s">
        <v>318</v>
      </c>
      <c r="B994" s="22" t="s">
        <v>523</v>
      </c>
      <c r="C994" s="22" t="s">
        <v>55</v>
      </c>
      <c r="D994" s="22" t="s">
        <v>90</v>
      </c>
      <c r="E994" s="22" t="s">
        <v>540</v>
      </c>
      <c r="F994" s="23" t="s">
        <v>319</v>
      </c>
      <c r="G994" s="6">
        <v>755200</v>
      </c>
      <c r="H994" s="6">
        <v>141203.26</v>
      </c>
      <c r="I994" s="8">
        <f t="shared" si="89"/>
        <v>18.697465572033899</v>
      </c>
    </row>
    <row r="995" spans="1:9" ht="57.75" customHeight="1" x14ac:dyDescent="0.25">
      <c r="A995" s="21" t="s">
        <v>337</v>
      </c>
      <c r="B995" s="22" t="s">
        <v>523</v>
      </c>
      <c r="C995" s="22" t="s">
        <v>55</v>
      </c>
      <c r="D995" s="22" t="s">
        <v>90</v>
      </c>
      <c r="E995" s="22" t="s">
        <v>541</v>
      </c>
      <c r="F995" s="23"/>
      <c r="G995" s="6">
        <f>G996</f>
        <v>175400</v>
      </c>
      <c r="H995" s="6">
        <f>H996</f>
        <v>14100</v>
      </c>
      <c r="I995" s="8">
        <f t="shared" si="89"/>
        <v>8.0387685290763962</v>
      </c>
    </row>
    <row r="996" spans="1:9" ht="57.75" customHeight="1" x14ac:dyDescent="0.25">
      <c r="A996" s="21" t="s">
        <v>147</v>
      </c>
      <c r="B996" s="22" t="s">
        <v>523</v>
      </c>
      <c r="C996" s="22" t="s">
        <v>55</v>
      </c>
      <c r="D996" s="22" t="s">
        <v>90</v>
      </c>
      <c r="E996" s="22" t="s">
        <v>541</v>
      </c>
      <c r="F996" s="23" t="s">
        <v>148</v>
      </c>
      <c r="G996" s="6">
        <f>G997</f>
        <v>175400</v>
      </c>
      <c r="H996" s="6">
        <f>H997</f>
        <v>14100</v>
      </c>
      <c r="I996" s="8">
        <f t="shared" si="89"/>
        <v>8.0387685290763962</v>
      </c>
    </row>
    <row r="997" spans="1:9" ht="38.450000000000003" customHeight="1" x14ac:dyDescent="0.25">
      <c r="A997" s="21" t="s">
        <v>318</v>
      </c>
      <c r="B997" s="22" t="s">
        <v>523</v>
      </c>
      <c r="C997" s="22" t="s">
        <v>55</v>
      </c>
      <c r="D997" s="22" t="s">
        <v>90</v>
      </c>
      <c r="E997" s="22" t="s">
        <v>541</v>
      </c>
      <c r="F997" s="23" t="s">
        <v>319</v>
      </c>
      <c r="G997" s="6">
        <v>175400</v>
      </c>
      <c r="H997" s="6">
        <v>14100</v>
      </c>
      <c r="I997" s="8">
        <f t="shared" si="89"/>
        <v>8.0387685290763962</v>
      </c>
    </row>
    <row r="998" spans="1:9" ht="38.450000000000003" customHeight="1" x14ac:dyDescent="0.25">
      <c r="A998" s="21" t="s">
        <v>339</v>
      </c>
      <c r="B998" s="22" t="s">
        <v>523</v>
      </c>
      <c r="C998" s="22" t="s">
        <v>55</v>
      </c>
      <c r="D998" s="22" t="s">
        <v>90</v>
      </c>
      <c r="E998" s="22" t="s">
        <v>542</v>
      </c>
      <c r="F998" s="23"/>
      <c r="G998" s="6">
        <f>G999</f>
        <v>69000</v>
      </c>
      <c r="H998" s="6">
        <f>H999</f>
        <v>0</v>
      </c>
      <c r="I998" s="7">
        <f t="shared" si="89"/>
        <v>0</v>
      </c>
    </row>
    <row r="999" spans="1:9" ht="57.75" customHeight="1" x14ac:dyDescent="0.25">
      <c r="A999" s="21" t="s">
        <v>147</v>
      </c>
      <c r="B999" s="22" t="s">
        <v>523</v>
      </c>
      <c r="C999" s="22" t="s">
        <v>55</v>
      </c>
      <c r="D999" s="22" t="s">
        <v>90</v>
      </c>
      <c r="E999" s="22" t="s">
        <v>542</v>
      </c>
      <c r="F999" s="23" t="s">
        <v>148</v>
      </c>
      <c r="G999" s="6">
        <f>G1000</f>
        <v>69000</v>
      </c>
      <c r="H999" s="6">
        <f>H1000</f>
        <v>0</v>
      </c>
      <c r="I999" s="7">
        <f t="shared" si="89"/>
        <v>0</v>
      </c>
    </row>
    <row r="1000" spans="1:9" ht="38.450000000000003" customHeight="1" x14ac:dyDescent="0.25">
      <c r="A1000" s="21" t="s">
        <v>318</v>
      </c>
      <c r="B1000" s="22" t="s">
        <v>523</v>
      </c>
      <c r="C1000" s="22" t="s">
        <v>55</v>
      </c>
      <c r="D1000" s="22" t="s">
        <v>90</v>
      </c>
      <c r="E1000" s="22" t="s">
        <v>542</v>
      </c>
      <c r="F1000" s="23" t="s">
        <v>319</v>
      </c>
      <c r="G1000" s="6">
        <v>69000</v>
      </c>
      <c r="H1000" s="6">
        <v>0</v>
      </c>
      <c r="I1000" s="7">
        <f t="shared" si="89"/>
        <v>0</v>
      </c>
    </row>
    <row r="1001" spans="1:9" ht="38.450000000000003" customHeight="1" x14ac:dyDescent="0.25">
      <c r="A1001" s="21" t="s">
        <v>560</v>
      </c>
      <c r="B1001" s="22" t="s">
        <v>523</v>
      </c>
      <c r="C1001" s="22" t="s">
        <v>55</v>
      </c>
      <c r="D1001" s="22" t="s">
        <v>128</v>
      </c>
      <c r="E1001" s="22"/>
      <c r="F1001" s="23"/>
      <c r="G1001" s="6">
        <f>G1002</f>
        <v>11486223.77</v>
      </c>
      <c r="H1001" s="6">
        <f>H1002</f>
        <v>2055310.65</v>
      </c>
      <c r="I1001" s="8">
        <f t="shared" si="89"/>
        <v>17.893701978609457</v>
      </c>
    </row>
    <row r="1002" spans="1:9" ht="57.75" customHeight="1" x14ac:dyDescent="0.25">
      <c r="A1002" s="21" t="s">
        <v>14</v>
      </c>
      <c r="B1002" s="22" t="s">
        <v>523</v>
      </c>
      <c r="C1002" s="22" t="s">
        <v>55</v>
      </c>
      <c r="D1002" s="22" t="s">
        <v>128</v>
      </c>
      <c r="E1002" s="22" t="s">
        <v>15</v>
      </c>
      <c r="F1002" s="23"/>
      <c r="G1002" s="6">
        <f>G1003+G1014</f>
        <v>11486223.77</v>
      </c>
      <c r="H1002" s="6">
        <f>H1003+H1014</f>
        <v>2055310.65</v>
      </c>
      <c r="I1002" s="8">
        <f t="shared" si="89"/>
        <v>17.893701978609457</v>
      </c>
    </row>
    <row r="1003" spans="1:9" ht="38.450000000000003" customHeight="1" x14ac:dyDescent="0.25">
      <c r="A1003" s="21" t="s">
        <v>26</v>
      </c>
      <c r="B1003" s="22" t="s">
        <v>523</v>
      </c>
      <c r="C1003" s="22" t="s">
        <v>55</v>
      </c>
      <c r="D1003" s="22" t="s">
        <v>128</v>
      </c>
      <c r="E1003" s="22" t="s">
        <v>27</v>
      </c>
      <c r="F1003" s="23"/>
      <c r="G1003" s="6">
        <f>G1004+G1009</f>
        <v>8927143.7699999996</v>
      </c>
      <c r="H1003" s="6">
        <f>H1004+H1009</f>
        <v>1684465.28</v>
      </c>
      <c r="I1003" s="8">
        <f t="shared" si="89"/>
        <v>18.86902825135077</v>
      </c>
    </row>
    <row r="1004" spans="1:9" ht="38.450000000000003" customHeight="1" x14ac:dyDescent="0.25">
      <c r="A1004" s="21" t="s">
        <v>18</v>
      </c>
      <c r="B1004" s="22" t="s">
        <v>523</v>
      </c>
      <c r="C1004" s="22" t="s">
        <v>55</v>
      </c>
      <c r="D1004" s="22" t="s">
        <v>128</v>
      </c>
      <c r="E1004" s="22" t="s">
        <v>28</v>
      </c>
      <c r="F1004" s="23"/>
      <c r="G1004" s="6">
        <f>G1005+G1007</f>
        <v>8677143.7699999996</v>
      </c>
      <c r="H1004" s="6">
        <f>H1005+H1007</f>
        <v>1684465.28</v>
      </c>
      <c r="I1004" s="8">
        <f t="shared" si="89"/>
        <v>19.412669936665118</v>
      </c>
    </row>
    <row r="1005" spans="1:9" ht="134.85" customHeight="1" x14ac:dyDescent="0.25">
      <c r="A1005" s="21" t="s">
        <v>20</v>
      </c>
      <c r="B1005" s="22" t="s">
        <v>523</v>
      </c>
      <c r="C1005" s="22" t="s">
        <v>55</v>
      </c>
      <c r="D1005" s="22" t="s">
        <v>128</v>
      </c>
      <c r="E1005" s="22" t="s">
        <v>28</v>
      </c>
      <c r="F1005" s="23" t="s">
        <v>21</v>
      </c>
      <c r="G1005" s="6">
        <f>G1006</f>
        <v>8444439</v>
      </c>
      <c r="H1005" s="6">
        <f>H1006</f>
        <v>1679715.28</v>
      </c>
      <c r="I1005" s="8">
        <f t="shared" si="89"/>
        <v>19.891377982598961</v>
      </c>
    </row>
    <row r="1006" spans="1:9" ht="57.75" customHeight="1" x14ac:dyDescent="0.25">
      <c r="A1006" s="21" t="s">
        <v>22</v>
      </c>
      <c r="B1006" s="22" t="s">
        <v>523</v>
      </c>
      <c r="C1006" s="22" t="s">
        <v>55</v>
      </c>
      <c r="D1006" s="22" t="s">
        <v>128</v>
      </c>
      <c r="E1006" s="22" t="s">
        <v>28</v>
      </c>
      <c r="F1006" s="23" t="s">
        <v>23</v>
      </c>
      <c r="G1006" s="6">
        <v>8444439</v>
      </c>
      <c r="H1006" s="6">
        <v>1679715.28</v>
      </c>
      <c r="I1006" s="8">
        <f t="shared" si="89"/>
        <v>19.891377982598961</v>
      </c>
    </row>
    <row r="1007" spans="1:9" ht="57.75" customHeight="1" x14ac:dyDescent="0.25">
      <c r="A1007" s="21" t="s">
        <v>29</v>
      </c>
      <c r="B1007" s="22" t="s">
        <v>523</v>
      </c>
      <c r="C1007" s="22" t="s">
        <v>55</v>
      </c>
      <c r="D1007" s="22" t="s">
        <v>128</v>
      </c>
      <c r="E1007" s="22" t="s">
        <v>28</v>
      </c>
      <c r="F1007" s="23" t="s">
        <v>30</v>
      </c>
      <c r="G1007" s="6">
        <f>G1008</f>
        <v>232704.77</v>
      </c>
      <c r="H1007" s="6">
        <f>H1008</f>
        <v>4750</v>
      </c>
      <c r="I1007" s="8">
        <f t="shared" si="89"/>
        <v>2.0412129927547253</v>
      </c>
    </row>
    <row r="1008" spans="1:9" ht="57.75" customHeight="1" x14ac:dyDescent="0.25">
      <c r="A1008" s="21" t="s">
        <v>31</v>
      </c>
      <c r="B1008" s="22" t="s">
        <v>523</v>
      </c>
      <c r="C1008" s="22" t="s">
        <v>55</v>
      </c>
      <c r="D1008" s="22" t="s">
        <v>128</v>
      </c>
      <c r="E1008" s="22" t="s">
        <v>28</v>
      </c>
      <c r="F1008" s="23" t="s">
        <v>32</v>
      </c>
      <c r="G1008" s="6">
        <v>232704.77</v>
      </c>
      <c r="H1008" s="6">
        <v>4750</v>
      </c>
      <c r="I1008" s="8">
        <f t="shared" si="89"/>
        <v>2.0412129927547253</v>
      </c>
    </row>
    <row r="1009" spans="1:9" ht="192.6" customHeight="1" x14ac:dyDescent="0.25">
      <c r="A1009" s="21" t="s">
        <v>33</v>
      </c>
      <c r="B1009" s="22" t="s">
        <v>523</v>
      </c>
      <c r="C1009" s="22" t="s">
        <v>55</v>
      </c>
      <c r="D1009" s="22" t="s">
        <v>128</v>
      </c>
      <c r="E1009" s="22" t="s">
        <v>34</v>
      </c>
      <c r="F1009" s="23"/>
      <c r="G1009" s="6">
        <f>G1010+G1012</f>
        <v>250000</v>
      </c>
      <c r="H1009" s="6">
        <f>H1010+H1012</f>
        <v>0</v>
      </c>
      <c r="I1009" s="8">
        <f t="shared" si="89"/>
        <v>0</v>
      </c>
    </row>
    <row r="1010" spans="1:9" ht="134.85" customHeight="1" x14ac:dyDescent="0.25">
      <c r="A1010" s="21" t="s">
        <v>20</v>
      </c>
      <c r="B1010" s="22" t="s">
        <v>523</v>
      </c>
      <c r="C1010" s="22" t="s">
        <v>55</v>
      </c>
      <c r="D1010" s="22" t="s">
        <v>128</v>
      </c>
      <c r="E1010" s="22" t="s">
        <v>34</v>
      </c>
      <c r="F1010" s="23" t="s">
        <v>21</v>
      </c>
      <c r="G1010" s="6">
        <f>G1011</f>
        <v>250000</v>
      </c>
      <c r="H1010" s="6">
        <f>H1011</f>
        <v>0</v>
      </c>
      <c r="I1010" s="7">
        <f t="shared" si="89"/>
        <v>0</v>
      </c>
    </row>
    <row r="1011" spans="1:9" ht="57.75" customHeight="1" x14ac:dyDescent="0.25">
      <c r="A1011" s="21" t="s">
        <v>22</v>
      </c>
      <c r="B1011" s="22" t="s">
        <v>523</v>
      </c>
      <c r="C1011" s="22" t="s">
        <v>55</v>
      </c>
      <c r="D1011" s="22" t="s">
        <v>128</v>
      </c>
      <c r="E1011" s="22" t="s">
        <v>34</v>
      </c>
      <c r="F1011" s="23" t="s">
        <v>23</v>
      </c>
      <c r="G1011" s="6">
        <v>250000</v>
      </c>
      <c r="H1011" s="6">
        <v>0</v>
      </c>
      <c r="I1011" s="7">
        <f t="shared" si="89"/>
        <v>0</v>
      </c>
    </row>
    <row r="1012" spans="1:9" ht="57.75" hidden="1" customHeight="1" x14ac:dyDescent="0.25">
      <c r="A1012" s="27" t="s">
        <v>29</v>
      </c>
      <c r="B1012" s="28" t="s">
        <v>523</v>
      </c>
      <c r="C1012" s="28" t="s">
        <v>55</v>
      </c>
      <c r="D1012" s="28" t="s">
        <v>128</v>
      </c>
      <c r="E1012" s="28" t="s">
        <v>34</v>
      </c>
      <c r="F1012" s="29" t="s">
        <v>30</v>
      </c>
      <c r="G1012" s="30">
        <f>G1013</f>
        <v>0</v>
      </c>
      <c r="H1012" s="30">
        <f>H1013</f>
        <v>0</v>
      </c>
      <c r="I1012" s="31" t="e">
        <f t="shared" si="89"/>
        <v>#DIV/0!</v>
      </c>
    </row>
    <row r="1013" spans="1:9" ht="57.75" hidden="1" customHeight="1" x14ac:dyDescent="0.25">
      <c r="A1013" s="27" t="s">
        <v>31</v>
      </c>
      <c r="B1013" s="28" t="s">
        <v>523</v>
      </c>
      <c r="C1013" s="28" t="s">
        <v>55</v>
      </c>
      <c r="D1013" s="28" t="s">
        <v>128</v>
      </c>
      <c r="E1013" s="28" t="s">
        <v>34</v>
      </c>
      <c r="F1013" s="29" t="s">
        <v>32</v>
      </c>
      <c r="G1013" s="30">
        <v>0</v>
      </c>
      <c r="H1013" s="30"/>
      <c r="I1013" s="31" t="e">
        <f t="shared" si="89"/>
        <v>#DIV/0!</v>
      </c>
    </row>
    <row r="1014" spans="1:9" ht="38.450000000000003" customHeight="1" x14ac:dyDescent="0.25">
      <c r="A1014" s="21" t="s">
        <v>26</v>
      </c>
      <c r="B1014" s="22" t="s">
        <v>523</v>
      </c>
      <c r="C1014" s="22" t="s">
        <v>55</v>
      </c>
      <c r="D1014" s="22" t="s">
        <v>128</v>
      </c>
      <c r="E1014" s="22" t="s">
        <v>35</v>
      </c>
      <c r="F1014" s="23"/>
      <c r="G1014" s="6">
        <f>G1015+G1018</f>
        <v>2559080</v>
      </c>
      <c r="H1014" s="6">
        <f>H1015+H1018</f>
        <v>370845.37</v>
      </c>
      <c r="I1014" s="8">
        <f t="shared" si="89"/>
        <v>14.491355096362755</v>
      </c>
    </row>
    <row r="1015" spans="1:9" ht="38.450000000000003" customHeight="1" x14ac:dyDescent="0.25">
      <c r="A1015" s="21" t="s">
        <v>18</v>
      </c>
      <c r="B1015" s="22" t="s">
        <v>523</v>
      </c>
      <c r="C1015" s="22" t="s">
        <v>55</v>
      </c>
      <c r="D1015" s="22" t="s">
        <v>128</v>
      </c>
      <c r="E1015" s="22" t="s">
        <v>36</v>
      </c>
      <c r="F1015" s="23"/>
      <c r="G1015" s="6">
        <f>G1016</f>
        <v>2504080</v>
      </c>
      <c r="H1015" s="6">
        <f>H1016</f>
        <v>370845.37</v>
      </c>
      <c r="I1015" s="8">
        <f t="shared" si="89"/>
        <v>14.809645458611545</v>
      </c>
    </row>
    <row r="1016" spans="1:9" ht="134.85" customHeight="1" x14ac:dyDescent="0.25">
      <c r="A1016" s="21" t="s">
        <v>20</v>
      </c>
      <c r="B1016" s="22" t="s">
        <v>523</v>
      </c>
      <c r="C1016" s="22" t="s">
        <v>55</v>
      </c>
      <c r="D1016" s="22" t="s">
        <v>128</v>
      </c>
      <c r="E1016" s="22" t="s">
        <v>36</v>
      </c>
      <c r="F1016" s="23" t="s">
        <v>21</v>
      </c>
      <c r="G1016" s="6">
        <f>G1017</f>
        <v>2504080</v>
      </c>
      <c r="H1016" s="6">
        <f>H1017</f>
        <v>370845.37</v>
      </c>
      <c r="I1016" s="8">
        <f t="shared" si="89"/>
        <v>14.809645458611545</v>
      </c>
    </row>
    <row r="1017" spans="1:9" ht="57.75" customHeight="1" x14ac:dyDescent="0.25">
      <c r="A1017" s="21" t="s">
        <v>22</v>
      </c>
      <c r="B1017" s="22" t="s">
        <v>523</v>
      </c>
      <c r="C1017" s="22" t="s">
        <v>55</v>
      </c>
      <c r="D1017" s="22" t="s">
        <v>128</v>
      </c>
      <c r="E1017" s="22" t="s">
        <v>36</v>
      </c>
      <c r="F1017" s="23" t="s">
        <v>23</v>
      </c>
      <c r="G1017" s="6">
        <v>2504080</v>
      </c>
      <c r="H1017" s="6">
        <v>370845.37</v>
      </c>
      <c r="I1017" s="8">
        <f t="shared" si="89"/>
        <v>14.809645458611545</v>
      </c>
    </row>
    <row r="1018" spans="1:9" ht="192.6" customHeight="1" x14ac:dyDescent="0.25">
      <c r="A1018" s="21" t="s">
        <v>33</v>
      </c>
      <c r="B1018" s="22" t="s">
        <v>523</v>
      </c>
      <c r="C1018" s="22" t="s">
        <v>55</v>
      </c>
      <c r="D1018" s="22" t="s">
        <v>128</v>
      </c>
      <c r="E1018" s="22" t="s">
        <v>37</v>
      </c>
      <c r="F1018" s="23"/>
      <c r="G1018" s="6">
        <f>G1019</f>
        <v>55000</v>
      </c>
      <c r="H1018" s="6">
        <f>H1019</f>
        <v>0</v>
      </c>
      <c r="I1018" s="8">
        <f t="shared" si="89"/>
        <v>0</v>
      </c>
    </row>
    <row r="1019" spans="1:9" ht="57.75" customHeight="1" x14ac:dyDescent="0.25">
      <c r="A1019" s="21" t="s">
        <v>29</v>
      </c>
      <c r="B1019" s="22" t="s">
        <v>523</v>
      </c>
      <c r="C1019" s="22" t="s">
        <v>55</v>
      </c>
      <c r="D1019" s="22" t="s">
        <v>128</v>
      </c>
      <c r="E1019" s="22" t="s">
        <v>37</v>
      </c>
      <c r="F1019" s="23" t="s">
        <v>30</v>
      </c>
      <c r="G1019" s="6">
        <f>G1020</f>
        <v>55000</v>
      </c>
      <c r="H1019" s="6">
        <f>H1020</f>
        <v>0</v>
      </c>
      <c r="I1019" s="7">
        <f t="shared" si="89"/>
        <v>0</v>
      </c>
    </row>
    <row r="1020" spans="1:9" ht="57.75" customHeight="1" x14ac:dyDescent="0.25">
      <c r="A1020" s="21" t="s">
        <v>31</v>
      </c>
      <c r="B1020" s="22" t="s">
        <v>523</v>
      </c>
      <c r="C1020" s="22" t="s">
        <v>55</v>
      </c>
      <c r="D1020" s="22" t="s">
        <v>128</v>
      </c>
      <c r="E1020" s="22" t="s">
        <v>37</v>
      </c>
      <c r="F1020" s="23" t="s">
        <v>32</v>
      </c>
      <c r="G1020" s="6">
        <v>55000</v>
      </c>
      <c r="H1020" s="6">
        <v>0</v>
      </c>
      <c r="I1020" s="7">
        <f t="shared" si="89"/>
        <v>0</v>
      </c>
    </row>
  </sheetData>
  <mergeCells count="4">
    <mergeCell ref="A4:I4"/>
    <mergeCell ref="A2:I2"/>
    <mergeCell ref="A3:I3"/>
    <mergeCell ref="A1:I1"/>
  </mergeCells>
  <phoneticPr fontId="26" type="noConversion"/>
  <pageMargins left="0.78740157480314965" right="0.19685039370078741" top="0.39370078740157483" bottom="0.39370078740157483" header="0" footer="0.51181102362204722"/>
  <pageSetup paperSize="9" scale="51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__bookmark_1</vt:lpstr>
      <vt:lpstr>'4'!Заголовки_для_печати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2025-05-05T03:13:38Z</cp:lastPrinted>
  <dcterms:created xsi:type="dcterms:W3CDTF">2024-12-16T11:11:08Z</dcterms:created>
  <dcterms:modified xsi:type="dcterms:W3CDTF">2025-05-05T06:04:21Z</dcterms:modified>
</cp:coreProperties>
</file>