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16.11.2024\"/>
    </mc:Choice>
  </mc:AlternateContent>
  <bookViews>
    <workbookView xWindow="-120" yWindow="-120" windowWidth="29040" windowHeight="15840"/>
  </bookViews>
  <sheets>
    <sheet name="ДОХОДЫ" sheetId="4" r:id="rId1"/>
  </sheets>
  <definedNames>
    <definedName name="_xlnm._FilterDatabase" localSheetId="0" hidden="1">ДОХОДЫ!$A$11:$E$284</definedName>
    <definedName name="_xlnm.Print_Titles" localSheetId="0">ДОХОДЫ!$11:$11</definedName>
    <definedName name="_xlnm.Print_Area" localSheetId="0">ДОХОДЫ!$A$1:$E$303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9" i="4" l="1"/>
  <c r="E249" i="4" s="1"/>
  <c r="C249" i="4"/>
  <c r="E251" i="4"/>
  <c r="E266" i="4"/>
  <c r="E267" i="4"/>
  <c r="E268" i="4"/>
  <c r="E269" i="4"/>
  <c r="E270" i="4"/>
  <c r="E271" i="4"/>
  <c r="C15" i="4" l="1"/>
  <c r="D15" i="4"/>
  <c r="E15" i="4" s="1"/>
  <c r="E24" i="4"/>
  <c r="E57" i="4" l="1"/>
  <c r="E16" i="4"/>
  <c r="E17" i="4" l="1"/>
  <c r="E18" i="4"/>
  <c r="E19" i="4"/>
  <c r="E20" i="4"/>
  <c r="E21" i="4"/>
  <c r="E22" i="4"/>
  <c r="E23" i="4"/>
  <c r="E29" i="4"/>
  <c r="E31" i="4"/>
  <c r="E33" i="4"/>
  <c r="E39" i="4"/>
  <c r="E40" i="4"/>
  <c r="E41" i="4"/>
  <c r="E43" i="4"/>
  <c r="E44" i="4"/>
  <c r="E45" i="4"/>
  <c r="E46" i="4"/>
  <c r="E47" i="4"/>
  <c r="E49" i="4"/>
  <c r="E50" i="4"/>
  <c r="E52" i="4"/>
  <c r="E54" i="4"/>
  <c r="E60" i="4"/>
  <c r="E62" i="4"/>
  <c r="E65" i="4"/>
  <c r="E66" i="4"/>
  <c r="E67" i="4"/>
  <c r="E69" i="4"/>
  <c r="E70" i="4"/>
  <c r="E71" i="4"/>
  <c r="E75" i="4"/>
  <c r="E77" i="4"/>
  <c r="E79" i="4"/>
  <c r="E82" i="4"/>
  <c r="E85" i="4"/>
  <c r="E87" i="4"/>
  <c r="E89" i="4"/>
  <c r="E90" i="4"/>
  <c r="E94" i="4"/>
  <c r="E97" i="4"/>
  <c r="E99" i="4"/>
  <c r="E102" i="4"/>
  <c r="E103" i="4"/>
  <c r="E104" i="4"/>
  <c r="E105" i="4"/>
  <c r="E106" i="4"/>
  <c r="E107" i="4"/>
  <c r="E108" i="4"/>
  <c r="E111" i="4"/>
  <c r="E112" i="4"/>
  <c r="E113" i="4"/>
  <c r="E117" i="4"/>
  <c r="E118" i="4"/>
  <c r="E120" i="4"/>
  <c r="E121" i="4"/>
  <c r="E124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40" i="4"/>
  <c r="E141" i="4"/>
  <c r="E143" i="4"/>
  <c r="E144" i="4"/>
  <c r="E146" i="4"/>
  <c r="E147" i="4"/>
  <c r="E148" i="4"/>
  <c r="E149" i="4"/>
  <c r="E150" i="4"/>
  <c r="E153" i="4"/>
  <c r="E154" i="4"/>
  <c r="E155" i="4"/>
  <c r="E156" i="4"/>
  <c r="E158" i="4"/>
  <c r="E159" i="4"/>
  <c r="E161" i="4"/>
  <c r="E162" i="4"/>
  <c r="E163" i="4"/>
  <c r="E164" i="4"/>
  <c r="E166" i="4"/>
  <c r="E169" i="4"/>
  <c r="E171" i="4"/>
  <c r="E173" i="4"/>
  <c r="E174" i="4"/>
  <c r="E175" i="4"/>
  <c r="E176" i="4"/>
  <c r="E179" i="4"/>
  <c r="E180" i="4"/>
  <c r="E182" i="4"/>
  <c r="E184" i="4"/>
  <c r="E185" i="4"/>
  <c r="E186" i="4"/>
  <c r="E189" i="4"/>
  <c r="E191" i="4"/>
  <c r="E192" i="4"/>
  <c r="E193" i="4"/>
  <c r="E194" i="4"/>
  <c r="E195" i="4"/>
  <c r="E200" i="4"/>
  <c r="E202" i="4"/>
  <c r="E204" i="4"/>
  <c r="E205" i="4"/>
  <c r="E207" i="4"/>
  <c r="E212" i="4"/>
  <c r="E215" i="4"/>
  <c r="E216" i="4"/>
  <c r="E218" i="4"/>
  <c r="E221" i="4"/>
  <c r="E223" i="4"/>
  <c r="E225" i="4"/>
  <c r="E227" i="4"/>
  <c r="E229" i="4"/>
  <c r="E231" i="4"/>
  <c r="E233" i="4"/>
  <c r="E235" i="4"/>
  <c r="E237" i="4"/>
  <c r="E239" i="4"/>
  <c r="E241" i="4"/>
  <c r="E243" i="4"/>
  <c r="E245" i="4"/>
  <c r="E247" i="4"/>
  <c r="E250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75" i="4"/>
  <c r="E276" i="4"/>
  <c r="E277" i="4"/>
  <c r="E278" i="4"/>
  <c r="E279" i="4"/>
  <c r="E280" i="4"/>
  <c r="E281" i="4"/>
  <c r="E282" i="4"/>
  <c r="E283" i="4"/>
  <c r="E284" i="4"/>
  <c r="E285" i="4"/>
  <c r="E287" i="4"/>
  <c r="E289" i="4"/>
  <c r="E291" i="4"/>
  <c r="E294" i="4"/>
  <c r="D151" i="4"/>
  <c r="D96" i="4"/>
  <c r="C93" i="4" l="1"/>
  <c r="C74" i="4" l="1"/>
  <c r="D34" i="4"/>
  <c r="C34" i="4"/>
  <c r="D30" i="4" l="1"/>
  <c r="D28" i="4"/>
  <c r="C28" i="4"/>
  <c r="E28" i="4" l="1"/>
  <c r="E301" i="4"/>
  <c r="D301" i="4"/>
  <c r="C301" i="4"/>
  <c r="E299" i="4"/>
  <c r="D299" i="4"/>
  <c r="C299" i="4"/>
  <c r="E297" i="4"/>
  <c r="D297" i="4"/>
  <c r="C297" i="4"/>
  <c r="C296" i="4"/>
  <c r="E296" i="4" s="1"/>
  <c r="D295" i="4"/>
  <c r="D293" i="4"/>
  <c r="C293" i="4"/>
  <c r="D290" i="4"/>
  <c r="C290" i="4"/>
  <c r="D288" i="4"/>
  <c r="C288" i="4"/>
  <c r="D286" i="4"/>
  <c r="C286" i="4"/>
  <c r="D274" i="4"/>
  <c r="C274" i="4"/>
  <c r="C273" i="4" s="1"/>
  <c r="C248" i="4"/>
  <c r="D246" i="4"/>
  <c r="E246" i="4" s="1"/>
  <c r="C246" i="4"/>
  <c r="D244" i="4"/>
  <c r="C244" i="4"/>
  <c r="D242" i="4"/>
  <c r="C242" i="4"/>
  <c r="D240" i="4"/>
  <c r="C240" i="4"/>
  <c r="D238" i="4"/>
  <c r="C238" i="4"/>
  <c r="D236" i="4"/>
  <c r="C236" i="4"/>
  <c r="D234" i="4"/>
  <c r="E234" i="4" s="1"/>
  <c r="C234" i="4"/>
  <c r="D232" i="4"/>
  <c r="C232" i="4"/>
  <c r="D230" i="4"/>
  <c r="C230" i="4"/>
  <c r="D228" i="4"/>
  <c r="C228" i="4"/>
  <c r="D226" i="4"/>
  <c r="C226" i="4"/>
  <c r="D224" i="4"/>
  <c r="C224" i="4"/>
  <c r="D222" i="4"/>
  <c r="E222" i="4" s="1"/>
  <c r="C222" i="4"/>
  <c r="D220" i="4"/>
  <c r="C220" i="4"/>
  <c r="D217" i="4"/>
  <c r="E217" i="4" s="1"/>
  <c r="C217" i="4"/>
  <c r="D214" i="4"/>
  <c r="D213" i="4" s="1"/>
  <c r="E213" i="4" s="1"/>
  <c r="C214" i="4"/>
  <c r="C213" i="4" s="1"/>
  <c r="D211" i="4"/>
  <c r="C211" i="4"/>
  <c r="D206" i="4"/>
  <c r="C206" i="4"/>
  <c r="C203" i="4" s="1"/>
  <c r="D201" i="4"/>
  <c r="C201" i="4"/>
  <c r="D199" i="4"/>
  <c r="C199" i="4"/>
  <c r="D197" i="4"/>
  <c r="C197" i="4"/>
  <c r="D190" i="4"/>
  <c r="C190" i="4"/>
  <c r="D188" i="4"/>
  <c r="C188" i="4"/>
  <c r="C187" i="4" s="1"/>
  <c r="D183" i="4"/>
  <c r="C183" i="4"/>
  <c r="D181" i="4"/>
  <c r="C181" i="4"/>
  <c r="D178" i="4"/>
  <c r="C178" i="4"/>
  <c r="D172" i="4"/>
  <c r="C172" i="4"/>
  <c r="D170" i="4"/>
  <c r="C170" i="4"/>
  <c r="D168" i="4"/>
  <c r="C168" i="4"/>
  <c r="D165" i="4"/>
  <c r="C165" i="4"/>
  <c r="D160" i="4"/>
  <c r="C160" i="4"/>
  <c r="D157" i="4"/>
  <c r="C157" i="4"/>
  <c r="C151" i="4"/>
  <c r="D145" i="4"/>
  <c r="C145" i="4"/>
  <c r="D142" i="4"/>
  <c r="C142" i="4"/>
  <c r="D139" i="4"/>
  <c r="C139" i="4"/>
  <c r="D125" i="4"/>
  <c r="C125" i="4"/>
  <c r="D122" i="4"/>
  <c r="C122" i="4"/>
  <c r="D119" i="4"/>
  <c r="C119" i="4"/>
  <c r="D116" i="4"/>
  <c r="C116" i="4"/>
  <c r="D110" i="4"/>
  <c r="C110" i="4"/>
  <c r="C109" i="4"/>
  <c r="D101" i="4"/>
  <c r="C101" i="4"/>
  <c r="C100" i="4" s="1"/>
  <c r="D98" i="4"/>
  <c r="C98" i="4"/>
  <c r="C96" i="4"/>
  <c r="D93" i="4"/>
  <c r="C92" i="4"/>
  <c r="D88" i="4"/>
  <c r="C88" i="4"/>
  <c r="C84" i="4" s="1"/>
  <c r="C83" i="4" s="1"/>
  <c r="D81" i="4"/>
  <c r="C81" i="4"/>
  <c r="C80" i="4" s="1"/>
  <c r="D78" i="4"/>
  <c r="C78" i="4"/>
  <c r="D76" i="4"/>
  <c r="C76" i="4"/>
  <c r="D74" i="4"/>
  <c r="E74" i="4" s="1"/>
  <c r="D68" i="4"/>
  <c r="C68" i="4"/>
  <c r="D64" i="4"/>
  <c r="C64" i="4"/>
  <c r="C63" i="4" s="1"/>
  <c r="D63" i="4"/>
  <c r="E63" i="4" s="1"/>
  <c r="D61" i="4"/>
  <c r="C61" i="4"/>
  <c r="D59" i="4"/>
  <c r="C59" i="4"/>
  <c r="D56" i="4"/>
  <c r="C56" i="4"/>
  <c r="D53" i="4"/>
  <c r="C53" i="4"/>
  <c r="D51" i="4"/>
  <c r="C51" i="4"/>
  <c r="D48" i="4"/>
  <c r="C48" i="4"/>
  <c r="D42" i="4"/>
  <c r="C42" i="4"/>
  <c r="D38" i="4"/>
  <c r="C38" i="4"/>
  <c r="C37" i="4" s="1"/>
  <c r="D32" i="4"/>
  <c r="C32" i="4"/>
  <c r="C30" i="4"/>
  <c r="E30" i="4" s="1"/>
  <c r="C14" i="4"/>
  <c r="C73" i="4" l="1"/>
  <c r="E142" i="4"/>
  <c r="E226" i="4"/>
  <c r="E238" i="4"/>
  <c r="C177" i="4"/>
  <c r="E242" i="4"/>
  <c r="E290" i="4"/>
  <c r="E68" i="4"/>
  <c r="E286" i="4"/>
  <c r="C272" i="4"/>
  <c r="C219" i="4"/>
  <c r="E230" i="4"/>
  <c r="E125" i="4"/>
  <c r="E119" i="4"/>
  <c r="C95" i="4"/>
  <c r="C91" i="4" s="1"/>
  <c r="E96" i="4"/>
  <c r="E48" i="4"/>
  <c r="E59" i="4"/>
  <c r="E165" i="4"/>
  <c r="E178" i="4"/>
  <c r="E190" i="4"/>
  <c r="E288" i="4"/>
  <c r="E64" i="4"/>
  <c r="D95" i="4"/>
  <c r="E95" i="4" s="1"/>
  <c r="E98" i="4"/>
  <c r="E116" i="4"/>
  <c r="E122" i="4"/>
  <c r="E139" i="4"/>
  <c r="E145" i="4"/>
  <c r="C210" i="4"/>
  <c r="E214" i="4"/>
  <c r="E220" i="4"/>
  <c r="E224" i="4"/>
  <c r="E228" i="4"/>
  <c r="E232" i="4"/>
  <c r="E236" i="4"/>
  <c r="E240" i="4"/>
  <c r="E244" i="4"/>
  <c r="C295" i="4"/>
  <c r="C292" i="4" s="1"/>
  <c r="D292" i="4"/>
  <c r="E292" i="4" s="1"/>
  <c r="E38" i="4"/>
  <c r="E53" i="4"/>
  <c r="E78" i="4"/>
  <c r="E101" i="4"/>
  <c r="E157" i="4"/>
  <c r="E170" i="4"/>
  <c r="E183" i="4"/>
  <c r="E199" i="4"/>
  <c r="D203" i="4"/>
  <c r="E203" i="4" s="1"/>
  <c r="E206" i="4"/>
  <c r="D273" i="4"/>
  <c r="E273" i="4" s="1"/>
  <c r="E274" i="4"/>
  <c r="E293" i="4"/>
  <c r="E32" i="4"/>
  <c r="E42" i="4"/>
  <c r="E51" i="4"/>
  <c r="E56" i="4"/>
  <c r="E61" i="4"/>
  <c r="E76" i="4"/>
  <c r="D80" i="4"/>
  <c r="E80" i="4" s="1"/>
  <c r="E81" i="4"/>
  <c r="E160" i="4"/>
  <c r="D167" i="4"/>
  <c r="E168" i="4"/>
  <c r="E172" i="4"/>
  <c r="E181" i="4"/>
  <c r="D187" i="4"/>
  <c r="E187" i="4" s="1"/>
  <c r="E188" i="4"/>
  <c r="E201" i="4"/>
  <c r="E211" i="4"/>
  <c r="D248" i="4"/>
  <c r="E248" i="4" s="1"/>
  <c r="E295" i="4"/>
  <c r="D196" i="4"/>
  <c r="D210" i="4"/>
  <c r="D109" i="4"/>
  <c r="E109" i="4" s="1"/>
  <c r="E110" i="4"/>
  <c r="D92" i="4"/>
  <c r="E93" i="4"/>
  <c r="D84" i="4"/>
  <c r="D83" i="4" s="1"/>
  <c r="E83" i="4" s="1"/>
  <c r="E88" i="4"/>
  <c r="D27" i="4"/>
  <c r="D14" i="4"/>
  <c r="E14" i="4" s="1"/>
  <c r="C115" i="4"/>
  <c r="C196" i="4"/>
  <c r="D73" i="4"/>
  <c r="E73" i="4" s="1"/>
  <c r="D58" i="4"/>
  <c r="D37" i="4"/>
  <c r="C27" i="4"/>
  <c r="C26" i="4" s="1"/>
  <c r="C36" i="4"/>
  <c r="C58" i="4"/>
  <c r="C55" i="4" s="1"/>
  <c r="C72" i="4"/>
  <c r="D115" i="4"/>
  <c r="C167" i="4"/>
  <c r="D177" i="4" l="1"/>
  <c r="E177" i="4" s="1"/>
  <c r="C209" i="4"/>
  <c r="C208" i="4" s="1"/>
  <c r="E210" i="4"/>
  <c r="D272" i="4"/>
  <c r="E272" i="4" s="1"/>
  <c r="D219" i="4"/>
  <c r="E219" i="4" s="1"/>
  <c r="E167" i="4"/>
  <c r="E115" i="4"/>
  <c r="E27" i="4"/>
  <c r="D100" i="4"/>
  <c r="E100" i="4" s="1"/>
  <c r="E92" i="4"/>
  <c r="D91" i="4"/>
  <c r="E91" i="4" s="1"/>
  <c r="E84" i="4"/>
  <c r="D72" i="4"/>
  <c r="E72" i="4" s="1"/>
  <c r="D55" i="4"/>
  <c r="E55" i="4" s="1"/>
  <c r="E58" i="4"/>
  <c r="D36" i="4"/>
  <c r="E36" i="4" s="1"/>
  <c r="E37" i="4"/>
  <c r="D26" i="4"/>
  <c r="E26" i="4" s="1"/>
  <c r="C114" i="4"/>
  <c r="C13" i="4" s="1"/>
  <c r="C12" i="4" s="1"/>
  <c r="D114" i="4" l="1"/>
  <c r="E114" i="4" s="1"/>
  <c r="D209" i="4"/>
  <c r="D208" i="4" s="1"/>
  <c r="E208" i="4" s="1"/>
  <c r="D13" i="4"/>
  <c r="E209" i="4" l="1"/>
  <c r="D12" i="4"/>
  <c r="E12" i="4" s="1"/>
  <c r="E13" i="4"/>
</calcChain>
</file>

<file path=xl/sharedStrings.xml><?xml version="1.0" encoding="utf-8"?>
<sst xmlns="http://schemas.openxmlformats.org/spreadsheetml/2006/main" count="596" uniqueCount="561">
  <si>
    <t>Код бюджетной классификации</t>
  </si>
  <si>
    <t>Наименование доходов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</si>
  <si>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</si>
  <si>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</si>
  <si>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</si>
  <si>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</si>
  <si>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</si>
  <si>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</si>
  <si>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</si>
  <si>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</si>
  <si>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</si>
  <si>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</si>
  <si>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</si>
  <si>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</si>
  <si>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</si>
  <si>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</si>
  <si>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</si>
  <si>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</si>
  <si>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1 01 02060 01 0000 110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</si>
  <si>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</si>
  <si>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1 01 02070 01 0000 110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</si>
  <si>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</si>
  <si>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1 01 02080 01 0000 110</t>
  </si>
  <si>
    <t>1 01 02120 01 0000 110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</si>
  <si>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</si>
  <si>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</si>
  <si>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</si>
  <si>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</si>
  <si>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</si>
  <si>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</si>
  <si>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</si>
  <si>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</si>
  <si>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</si>
  <si>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</si>
  <si>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</si>
  <si>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</si>
  <si>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</si>
  <si>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</si>
  <si>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</si>
  <si>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</si>
  <si>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</si>
  <si>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</si>
  <si>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</si>
  <si>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</si>
  <si>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</si>
  <si>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</si>
  <si>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</si>
  <si>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</si>
  <si>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</si>
  <si>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</si>
  <si>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</si>
  <si>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</si>
  <si>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</si>
  <si>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</si>
  <si>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</si>
  <si>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</si>
  <si>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</si>
  <si>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</si>
  <si>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</si>
  <si>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</si>
  <si>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</si>
  <si>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</si>
  <si>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</si>
  <si>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</si>
  <si>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</si>
  <si>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</si>
  <si>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</si>
  <si>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</si>
  <si>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</si>
  <si>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</si>
  <si>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</si>
  <si>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</si>
  <si>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</si>
  <si>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</si>
  <si>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</si>
  <si>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</si>
  <si>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</si>
  <si>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</si>
  <si>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</si>
  <si>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</si>
  <si>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</si>
  <si>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</si>
  <si>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</si>
  <si>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</si>
  <si>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</si>
  <si>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</si>
  <si>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</si>
  <si>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</si>
  <si>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</si>
  <si>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</si>
  <si>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</si>
  <si>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</si>
  <si>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</si>
  <si>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</si>
  <si>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</si>
  <si>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</si>
  <si>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</si>
  <si>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</si>
  <si>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</si>
  <si>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</si>
  <si>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</si>
  <si>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</si>
  <si>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</si>
  <si>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</si>
  <si>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</si>
  <si>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</si>
  <si>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</si>
  <si>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</si>
  <si>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</si>
  <si>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</si>
  <si>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</si>
  <si>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</si>
  <si>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</si>
  <si>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</si>
  <si>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</si>
  <si>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</si>
  <si>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</si>
  <si>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</si>
  <si>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</si>
  <si>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</si>
  <si>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</si>
  <si>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</si>
  <si>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</si>
  <si>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</si>
  <si>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</si>
  <si>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</si>
  <si>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</si>
  <si>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</si>
  <si>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</si>
  <si>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</si>
  <si>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</si>
  <si>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</si>
  <si>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</si>
  <si>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</si>
  <si>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</si>
  <si>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</si>
  <si>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</si>
  <si>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</si>
  <si>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</si>
  <si>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</si>
  <si>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Прочие 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</si>
  <si>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</si>
  <si>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</si>
  <si>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</si>
  <si>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</si>
  <si>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</si>
  <si>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</si>
  <si>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</si>
  <si>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</si>
  <si>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</si>
  <si>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</si>
  <si>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</si>
  <si>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</si>
  <si>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</si>
  <si>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</si>
  <si>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</si>
  <si>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</si>
  <si>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</si>
  <si>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</si>
  <si>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</si>
  <si>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</si>
  <si>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</si>
  <si>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</si>
  <si>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</si>
  <si>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</si>
  <si>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</si>
  <si>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</si>
  <si>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</si>
  <si>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</si>
  <si>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</si>
  <si>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</si>
  <si>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</si>
  <si>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</si>
  <si>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</si>
  <si>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</si>
  <si>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</si>
  <si>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</si>
  <si>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</si>
  <si>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</si>
  <si>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</si>
  <si>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</si>
  <si>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</si>
  <si>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</si>
  <si>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</si>
  <si>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</si>
  <si>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</si>
  <si>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</si>
  <si>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</si>
  <si>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</si>
  <si>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</si>
  <si>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</si>
  <si>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</si>
  <si>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</si>
  <si>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</si>
  <si>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</si>
  <si>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</si>
  <si>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</si>
  <si>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</si>
  <si>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</si>
  <si>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</si>
  <si>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</si>
  <si>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</si>
  <si>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</si>
  <si>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</si>
  <si>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</si>
  <si>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</si>
  <si>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</si>
  <si>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</si>
  <si>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</si>
  <si>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</si>
  <si>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</si>
  <si>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</si>
  <si>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</si>
  <si>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</si>
  <si>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</si>
  <si>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</si>
  <si>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</si>
  <si>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</si>
  <si>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</si>
  <si>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</si>
  <si>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</si>
  <si>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</si>
  <si>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</si>
  <si>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</si>
  <si>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</si>
  <si>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</si>
  <si>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</si>
  <si>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</si>
  <si>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</si>
  <si>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</si>
  <si>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</si>
  <si>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</si>
  <si>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</si>
  <si>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</si>
  <si>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</si>
  <si>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</si>
  <si>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</si>
  <si>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</si>
  <si>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</si>
  <si>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</si>
  <si>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</si>
  <si>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</si>
  <si>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</si>
  <si>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</si>
  <si>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</si>
  <si>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</si>
  <si>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</si>
  <si>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</si>
  <si>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</si>
  <si>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</si>
  <si>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</si>
  <si>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</si>
  <si>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</si>
  <si>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</si>
  <si>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</si>
  <si>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</si>
  <si>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</si>
  <si>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</si>
  <si>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</si>
  <si>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</si>
  <si>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</si>
  <si>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</si>
  <si>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</si>
  <si>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</si>
  <si>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</si>
  <si>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</si>
  <si>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</si>
  <si>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</si>
  <si>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</si>
  <si>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</si>
  <si>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</si>
  <si>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</si>
  <si>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</si>
  <si>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</si>
  <si>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</si>
  <si>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</si>
  <si>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</si>
  <si>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</si>
  <si>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</si>
  <si>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</si>
  <si>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</si>
  <si>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</si>
  <si>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</si>
  <si>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</si>
  <si>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</si>
  <si>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</si>
  <si>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</si>
  <si>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</si>
  <si>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</si>
  <si>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</si>
  <si>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</si>
  <si>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</si>
  <si>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</si>
  <si>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</si>
  <si>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</si>
  <si>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</si>
  <si>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</si>
  <si>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</si>
  <si>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</si>
  <si>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</si>
  <si>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</si>
  <si>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1 16 10120 00 0000 140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</si>
  <si>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</si>
  <si>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</si>
  <si>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</si>
  <si>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</si>
  <si>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</si>
  <si>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</si>
  <si>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</si>
  <si>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</si>
  <si>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</si>
  <si>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</si>
  <si>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</si>
  <si>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</si>
  <si>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</si>
  <si>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</si>
  <si>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</si>
  <si>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</si>
  <si>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</si>
  <si>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</si>
  <si>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</si>
  <si>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</si>
  <si>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</si>
  <si>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</si>
  <si>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>Прочие неналоговые доходы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</si>
  <si>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</si>
  <si>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</si>
  <si>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</si>
  <si>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</si>
  <si>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</si>
  <si>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</si>
  <si>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</si>
  <si>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</si>
  <si>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</si>
  <si>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</si>
  <si>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</si>
  <si>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</si>
  <si>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</si>
  <si>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</si>
  <si>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</si>
  <si>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</si>
  <si>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</si>
  <si>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</si>
  <si>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</si>
  <si>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</si>
  <si>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</si>
  <si>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</si>
  <si>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2 02 15002 00 0000 150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</si>
  <si>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</si>
  <si>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</si>
  <si>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</si>
  <si>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</si>
  <si>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</si>
  <si>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</si>
  <si>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</si>
  <si>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</si>
  <si>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2 02 25169 00 0000 150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</si>
  <si>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</si>
  <si>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2 02 25304 00 0000 150
</t>
  </si>
  <si>
    <t xml:space="preserve">2 02 25467 00 0000 150
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</si>
  <si>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</si>
  <si>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</si>
  <si>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</si>
  <si>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2 02 25576 00 0000 150</t>
  </si>
  <si>
    <t>Субсидии бюджетам на обеспечение комплексного развития сельских территорий</t>
  </si>
  <si>
    <t>2 02 29999 00 0000 150</t>
  </si>
  <si>
    <t>Прочие субсидии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</si>
  <si>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</si>
  <si>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</si>
  <si>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</si>
  <si>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</si>
  <si>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</si>
  <si>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</si>
  <si>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</si>
  <si>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</si>
  <si>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2 02 36900 00 0000 150</t>
  </si>
  <si>
    <t>Единая субвенция местным бюджетам из бюджета субъекта  Российской Федерации</t>
  </si>
  <si>
    <t>2 02 40000 00 0000 150</t>
  </si>
  <si>
    <t xml:space="preserve">Иные межбюджетные трансферты 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</si>
  <si>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</si>
  <si>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</si>
  <si>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</si>
  <si>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</si>
  <si>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2 02 49999 00 0000 150</t>
  </si>
  <si>
    <t xml:space="preserve">Прочие межбюджетные  трансферты, передаваемые бюджетам </t>
  </si>
  <si>
    <t>2 03 04099 04 0000 150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</si>
  <si>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</si>
  <si>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</si>
  <si>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</si>
  <si>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</si>
  <si>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2 02 45303 14 0000 150</t>
  </si>
  <si>
    <t xml:space="preserve"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</si>
  <si>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2 02 45505 14 0000 150</t>
  </si>
  <si>
    <t>Единая субвенция бюджетам муниципальных округов из бюджета субъекта Российской Федерации</t>
  </si>
  <si>
    <t>2 02 36900 14 0000 150</t>
  </si>
  <si>
    <t xml:space="preserve">Субвенции бюджетам муниципальных округов на государственную регистрацию актов гражданского состояния
</t>
  </si>
  <si>
    <t>2 02 35930 14 0000 150</t>
  </si>
  <si>
    <t>2 02 35120 14 0000 150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</si>
  <si>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бюджетам
</t>
  </si>
  <si>
    <t xml:space="preserve">Субвенции бюджетам муниципальных округов на выполнение передаваемых полномочий субъектов Российской Федерации
федеральных
</t>
  </si>
  <si>
    <t>2 02 30024 14 0000 150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</si>
  <si>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</si>
  <si>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</si>
  <si>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Налог на имущество физических лиц, взимаемый по ставкам, применяемым к объектам налогообложения, расположенным в границах муниципальных округов
</t>
  </si>
  <si>
    <t xml:space="preserve">1 06 01020 14 0000 110
</t>
  </si>
  <si>
    <t xml:space="preserve">Земельный налог с организаций, обладающих земельным участком, расположенным в границах муниципальных округов
</t>
  </si>
  <si>
    <t xml:space="preserve">1 06 06032 14 0000 110
</t>
  </si>
  <si>
    <t xml:space="preserve">1 06 06042 14 0000 110
</t>
  </si>
  <si>
    <t xml:space="preserve">Земельный налог с физических лиц, обладающих земельным участком, расположенным в границах муниципальных округов
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</si>
  <si>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</si>
  <si>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</si>
  <si>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</si>
  <si>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
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</si>
  <si>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</si>
  <si>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</si>
  <si>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</si>
  <si>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1 13 02994 14 0000 130</t>
  </si>
  <si>
    <t>Прочие доходы от компенсации затрат бюджетов муниципальных округов</t>
  </si>
  <si>
    <t>1 14 02043 14 0000 410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</si>
  <si>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</si>
  <si>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</si>
  <si>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</si>
  <si>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</si>
  <si>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1 16 10081 14 0000 140</t>
  </si>
  <si>
    <t>Платежи в целях возмещения ущерба при расторжении муниципального контракта, заключенного с муниципальным органом муниципального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</si>
  <si>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Прочие доходы от оказания платных услуг (работ) получателями средств бюджетов муниципальных округов</t>
  </si>
  <si>
    <t xml:space="preserve"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</si>
  <si>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2 02 25097 14 0000 150</t>
  </si>
  <si>
    <t xml:space="preserve">2 02 25169 14 0000 150
</t>
  </si>
  <si>
    <t xml:space="preserve"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</si>
  <si>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2 02 25497 14 0000 150</t>
  </si>
  <si>
    <t>2 02 25576 14 0000 150</t>
  </si>
  <si>
    <t xml:space="preserve">Прочие субсидии бюджетам муниципальных округов
</t>
  </si>
  <si>
    <t>2 02 29999 14 0000 150</t>
  </si>
  <si>
    <t xml:space="preserve">Субвенции бюджетам муниципальных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</si>
  <si>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</si>
  <si>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муниципальных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</si>
  <si>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 муниципальных округов на осуществление государственных полномочий по созданию и организации деятельности административных комиссий </t>
  </si>
  <si>
    <t>2 02 15001 14 0000 150</t>
  </si>
  <si>
    <t>2 02 15002 14 0000 150</t>
  </si>
  <si>
    <t>2 02 25304 14 0000 150</t>
  </si>
  <si>
    <t>Субсидии бюджетам муниципальных образований Магаданской области на реализацию муниципальных программ, направленных на материальное стимулирование народных дружинников</t>
  </si>
  <si>
    <t>Субсидии бюджетам муниципальных образований Магаданской области на организацию отдыха и оздоровление детей</t>
  </si>
  <si>
    <t>Субсидии бюджетам муниципальных образований Магаданской области на организацию питания в образовательных учреждениях</t>
  </si>
  <si>
    <t>Субсидии бюджетам муниципальных образований на ликвидацию несанкционированных свалок на территории муниципальных образований Магаданской области</t>
  </si>
  <si>
    <t>Субсидии бюджетам муниципальных округов на восстановление и модернизация муниципального имущества в муниципальных образованиях Магаданской области</t>
  </si>
  <si>
    <t>Субсидии бюджетам муниципальных округов на благоустройство дворовых и общественных территорий п. Талая Хасынского муниципального образования</t>
  </si>
  <si>
    <t>Субсидии бюджетам муниципальных образований на осуществление мероприятий по подготовке к осенне-зимнему отопительному периоду</t>
  </si>
  <si>
    <t>Субсидии бюджетам муниципальных образований Магаданской области на возмещение расходов по коммунальным услугам учреждениям социальной сферы</t>
  </si>
  <si>
    <t>Субсидии бюджетам муниципальных образований Магаданской области на реализацию мероприятий в сфере укрепления гражданского единства, гармонизации межнациональных отношений, профилактики экстремизма</t>
  </si>
  <si>
    <t xml:space="preserve">2 02 25467 14 0000 150
</t>
  </si>
  <si>
    <t>Субвенции бюджетам муниципальных образований Магаданской области на реализацию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</si>
  <si>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Субвенции бюджетам муниципальных образований Магаданской области на осуществление государственных полномочий по обеспечению отдельных категорий граждан жилыми помещениями</t>
  </si>
  <si>
    <t xml:space="preserve">2 02 25081 00 0000 150
</t>
  </si>
  <si>
    <t xml:space="preserve">2 02 25081 14 0000 150
</t>
  </si>
  <si>
    <t>Субсидии бюджетам муниципальных округов на реализацию мероприятий по поддержке социально ориентированных некоммерческих организаций</t>
  </si>
  <si>
    <t>Субсидия бюджетам муниципальных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</si>
  <si>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Субсидии бюджетам муниципальных округов на укрепление материально-технической базы в области физической культуры и спорта </t>
  </si>
  <si>
    <t>Субсидии бюджетам муниципальных образований Магаданской области на реализацию мероприятий по оборудованию жилых помещений отдельных категорий граждан автономными пожарными извещателями и по их техническому обслуживанию</t>
  </si>
  <si>
    <t xml:space="preserve">2 02 25519 00 0000 150
</t>
  </si>
  <si>
    <t>Субсидии бюджетам на поддержку отрасли культуры</t>
  </si>
  <si>
    <t xml:space="preserve">2 02 25519 14 0000 150
</t>
  </si>
  <si>
    <t>Государственная поддержка отрасли кульутра</t>
  </si>
  <si>
    <t>Субсидии бюджетам на развитие сети учреждений культурно-досугового типа</t>
  </si>
  <si>
    <t xml:space="preserve">Субсидии бюджетам городских округов на развитие учреждений культурно- досугового типа </t>
  </si>
  <si>
    <t xml:space="preserve"> 2 02 25513 00 0000 150</t>
  </si>
  <si>
    <t xml:space="preserve"> 2 02 25513 14 0000 150</t>
  </si>
  <si>
    <t>2 02 25555 00 0000 150</t>
  </si>
  <si>
    <t>2 02 25555 14 0000 150</t>
  </si>
  <si>
    <t xml:space="preserve">Субсидии бюджетам муниципальных округов на реализацию мероприятий поддержки развития малого и среднего предпринимательства </t>
  </si>
  <si>
    <t xml:space="preserve">Субсидии бюджетам муниципальных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</t>
  </si>
  <si>
    <t xml:space="preserve">Субсидии бюджетам муниципальных округов на проведение кадастровых работ в отношении земельных участков, планируемых к выделению гражданам, имеющим трех и более детей </t>
  </si>
  <si>
    <t>2 03 00000 00 0000 150</t>
  </si>
  <si>
    <t>Безвозмездные поступления от государственных (муниципальных) организациях</t>
  </si>
  <si>
    <t>2 03 04000 14 0000 150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</si>
  <si>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</si>
  <si>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</si>
  <si>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 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</si>
  <si>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</si>
  <si>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</si>
  <si>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</si>
  <si>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</si>
  <si>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</si>
  <si>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2 02 49999 04 0000 150</t>
  </si>
  <si>
    <t>Прочие межбюджетные трансферты бюджетам муниципальных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</si>
  <si>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>1 14 06012 14 0000 430</t>
  </si>
  <si>
    <t>2 02 25213 00 0000 150</t>
  </si>
  <si>
    <t>2 02 25213 14 0000 150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</si>
  <si>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</si>
  <si>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2 02 45179 00 0000 150</t>
  </si>
  <si>
    <t>2 02 45179 14 0000 150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</si>
  <si>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</si>
  <si>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</si>
  <si>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</si>
  <si>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</si>
  <si>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округов на государственную поддержку организаций, входящих в систему спортивной подготовки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</si>
  <si>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</si>
  <si>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</si>
  <si>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</si>
  <si>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</si>
  <si>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обеспечение комплексного развития сельских территорий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</si>
  <si>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</si>
  <si>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</si>
  <si>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                                 Хасынского муниципального округа</t>
  </si>
  <si>
    <t xml:space="preserve">                                     Магаданской области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</si>
  <si>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</si>
  <si>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образований на реализацию мероприятий «Создание резерва финансовых ресурсов в муниципальных образованиях для оперативного обеспечения локализации, ликвидации чрезвычайных ситуаций, возникших в результате лесных (ландшафтных) пожаров, паводков»</t>
  </si>
  <si>
    <t>Субсидии бюджетам муниципальных образований Магаданской области на реализацию инициативных проектов</t>
  </si>
  <si>
    <t>Субсидия бюджетам муниципальных образований Магаданской области на осуществление мероприятий по реконструкции и капитальному ремонту объектов спорта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</si>
  <si>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</si>
  <si>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</si>
  <si>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1 17 05040 14 0000 180</t>
  </si>
  <si>
    <t>Прочие неналоговые доходы бюджетов муниципальных округов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</si>
  <si>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</si>
  <si>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</si>
  <si>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</si>
  <si>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</si>
  <si>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</si>
  <si>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</si>
  <si>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</si>
  <si>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</si>
  <si>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</si>
  <si>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</si>
  <si>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</si>
  <si>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2 02 25750 00 0000 150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</si>
  <si>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</si>
  <si>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</si>
  <si>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</si>
  <si>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муниципальных образований Магаданской области на частичное возмещение расходов по присмотру и уходу за детьми, родители которых относятся к КМНС</t>
  </si>
  <si>
    <t>Субсидии бюджетам муниципальных образований Магаданской области на предоставление молодым семьям дополнительной социальной выплаты при рождении (усыновлении) каждого ребенка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</si>
  <si>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</si>
  <si>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</si>
  <si>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</si>
  <si>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</si>
  <si>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1 14 02042 14 0000 410</t>
  </si>
  <si>
    <t xml:space="preserve">Дотации бюджетам муниципальных округов на поддержку мер по обеспечению сбалансированности бюджетов на поощрение работников учреждений бюджетной сферы
</t>
  </si>
  <si>
    <t xml:space="preserve">Дотации бюджетам муниципальных округов на поддержку мер по обеспечению сбалансированности бюджетов на приобретение мебели для МБУ ДО "Хасынский ЦДТ"
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</si>
  <si>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</si>
  <si>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                                   от ______________2024г   № _____</t>
  </si>
  <si>
    <t>Дотации бюджетам на поддержку мер по обеспечению сбалансированности бюджетов</t>
  </si>
  <si>
    <t xml:space="preserve">Дотации бюджетам муниципальных округов на поддержку мер по обеспечению сбалансированности бюджетов, в том числе:
</t>
  </si>
  <si>
    <t>2 02 25505 00 0000 150</t>
  </si>
  <si>
    <t>2 02 25505 14 0000 150</t>
  </si>
  <si>
    <t>Субсидии бюджетам на реализацию мероприятий планов социального развития центров экономического роста субъеков Российской Федерации, входящих в состав Дальневосточного федерального округа</t>
  </si>
  <si>
    <t>Субсидии бюджетам муниципальных округов на реализацию мероприятий планов социального развития центров экономического роста субъеков Российской Федерации, входящих в состав Дальневосточного федерального округа</t>
  </si>
  <si>
    <t>Утверждено</t>
  </si>
  <si>
    <t>Исполнено</t>
  </si>
  <si>
    <t>Процент исполнения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</si>
  <si>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</si>
  <si>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за 9 месяцев 2024 года</t>
  </si>
  <si>
    <t>1 17 01040 14 0000 180</t>
  </si>
  <si>
    <t>Невыясненные поступления, зачисляемые в бюджеты муниципальных округов</t>
  </si>
  <si>
    <t>1 01 02140 01 0000 110</t>
  </si>
  <si>
    <t>хэ   М 71 С</t>
  </si>
  <si>
    <t>Ё</t>
  </si>
  <si>
    <t>икт т ьт иьт тььбьтимсчя0</t>
  </si>
  <si>
    <t>м с м мяч45ссссссс</t>
  </si>
  <si>
    <t>рублей</t>
  </si>
  <si>
    <t xml:space="preserve"> «Хасынский муниципальный округ Магаданской области»</t>
  </si>
  <si>
    <t>Исполнение поступления доходов в бюджет муниципального образования</t>
  </si>
  <si>
    <t>Налог на доходы физических лиц в отношении доходов от долевого участияв организации, полученных физическим лицом - налоговым резидентом Российской федерации в виде дивидентов (в части суммы налога, превышающей 650000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</si>
</sst>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\-#,##0.0\ "/>
    <numFmt numFmtId="165" formatCode="_-* #,##0.0_р_._-;\-* #,##0.0_р_._-;_-* &quot;-&quot;??_р_._-;_-@_-"/>
  </numFmts>
  <fonts count="14" x14ac:knownFonts="1">
    <font>
      <sz val="10"/>
      <name val="Bookman Old Style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Bookman Old Style"/>
      <family val="1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sz val="11"/>
      <name val="Bookman Old Style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0"/>
      <name val="Arial Cyr"/>
      <charset val="204"/>
    </font>
    <font>
      <sz val="10"/>
      <color theme="0"/>
      <name val="Bookman Old Style"/>
      <family val="1"/>
      <charset val="204"/>
    </font>
    <font>
      <sz val="9"/>
      <color theme="0"/>
      <name val="Arial Cyr"/>
      <charset val="204"/>
    </font>
    <font>
      <sz val="14"/>
      <color theme="0"/>
      <name val="Bookman Old Style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49" fontId="0" fillId="0" borderId="0">
      <alignment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78">
    <xf numFmtId="49" fontId="0" fillId="0" borderId="0" xfId="0">
      <alignment wrapText="1"/>
    </xf>
    <xf numFmtId="49" fontId="3" fillId="0" borderId="0" xfId="0" applyFont="1">
      <alignment wrapText="1"/>
    </xf>
    <xf numFmtId="165" fontId="1" fillId="0" borderId="1" xfId="2" applyNumberFormat="1" applyFont="1" applyFill="1" applyBorder="1"/>
    <xf numFmtId="165" fontId="4" fillId="0" borderId="1" xfId="2" applyNumberFormat="1" applyFont="1" applyFill="1" applyBorder="1"/>
    <xf numFmtId="165" fontId="1" fillId="0" borderId="1" xfId="2" applyNumberFormat="1" applyFont="1" applyFill="1" applyBorder="1" applyAlignment="1">
      <alignment wrapText="1"/>
    </xf>
    <xf numFmtId="49" fontId="5" fillId="0" borderId="0" xfId="0" applyFont="1" applyAlignment="1">
      <alignment horizontal="right" vertical="justify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43" fontId="3" fillId="0" borderId="0" xfId="0" applyNumberFormat="1" applyFont="1">
      <alignment wrapText="1"/>
    </xf>
    <xf numFmtId="164" fontId="6" fillId="0" borderId="0" xfId="1" applyNumberFormat="1" applyFont="1" applyAlignment="1">
      <alignment wrapText="1"/>
    </xf>
    <xf numFmtId="43" fontId="4" fillId="0" borderId="1" xfId="1" applyFont="1" applyFill="1" applyBorder="1"/>
    <xf numFmtId="43" fontId="4" fillId="0" borderId="1" xfId="2" applyFont="1" applyFill="1" applyBorder="1"/>
    <xf numFmtId="43" fontId="1" fillId="0" borderId="1" xfId="2" applyFont="1" applyFill="1" applyBorder="1"/>
    <xf numFmtId="43" fontId="1" fillId="0" borderId="1" xfId="2" applyFont="1" applyFill="1" applyBorder="1" applyAlignment="1">
      <alignment wrapText="1"/>
    </xf>
    <xf numFmtId="43" fontId="0" fillId="0" borderId="0" xfId="0" applyNumberFormat="1">
      <alignment wrapText="1"/>
    </xf>
    <xf numFmtId="49" fontId="7" fillId="0" borderId="0" xfId="0" applyFont="1" applyAlignment="1"/>
    <xf numFmtId="43" fontId="7" fillId="0" borderId="0" xfId="1" applyFont="1" applyFill="1" applyAlignment="1">
      <alignment horizontal="center"/>
    </xf>
    <xf numFmtId="43" fontId="8" fillId="0" borderId="1" xfId="1" applyFont="1" applyFill="1" applyBorder="1" applyAlignment="1">
      <alignment wrapText="1"/>
    </xf>
    <xf numFmtId="43" fontId="7" fillId="0" borderId="1" xfId="1" applyFont="1" applyFill="1" applyBorder="1" applyAlignment="1">
      <alignment wrapText="1"/>
    </xf>
    <xf numFmtId="43" fontId="7" fillId="0" borderId="1" xfId="1" applyFont="1" applyFill="1" applyBorder="1" applyAlignment="1">
      <alignment horizontal="right" wrapText="1"/>
    </xf>
    <xf numFmtId="43" fontId="8" fillId="0" borderId="1" xfId="1" applyFont="1" applyFill="1" applyBorder="1" applyAlignment="1">
      <alignment vertical="center" wrapText="1"/>
    </xf>
    <xf numFmtId="43" fontId="7" fillId="0" borderId="1" xfId="1" applyFont="1" applyFill="1" applyBorder="1" applyAlignment="1">
      <alignment vertical="center" wrapText="1"/>
    </xf>
    <xf numFmtId="43" fontId="7" fillId="0" borderId="1" xfId="1" applyFont="1" applyFill="1" applyBorder="1" applyAlignment="1">
      <alignment horizontal="center" wrapText="1"/>
    </xf>
    <xf numFmtId="43" fontId="9" fillId="0" borderId="1" xfId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wrapText="1"/>
    </xf>
    <xf numFmtId="43" fontId="8" fillId="0" borderId="1" xfId="1" applyFont="1" applyFill="1" applyBorder="1" applyAlignment="1">
      <alignment horizontal="center" wrapText="1"/>
    </xf>
    <xf numFmtId="49" fontId="7" fillId="0" borderId="0" xfId="0" applyFont="1" applyAlignment="1">
      <alignment horizontal="center"/>
    </xf>
    <xf numFmtId="165" fontId="8" fillId="0" borderId="1" xfId="1" applyNumberFormat="1" applyFont="1" applyFill="1" applyBorder="1" applyAlignment="1">
      <alignment wrapText="1"/>
    </xf>
    <xf numFmtId="49" fontId="8" fillId="0" borderId="1" xfId="0" applyFont="1" applyBorder="1" applyAlignment="1">
      <alignment horizontal="center" vertical="center" wrapText="1"/>
    </xf>
    <xf numFmtId="49" fontId="7" fillId="0" borderId="1" xfId="0" applyFont="1" applyBorder="1" applyAlignment="1">
      <alignment horizontal="left" vertical="justify"/>
    </xf>
    <xf numFmtId="0" fontId="8" fillId="0" borderId="1" xfId="0" applyNumberFormat="1" applyFont="1" applyBorder="1" applyAlignment="1">
      <alignment horizontal="justify"/>
    </xf>
    <xf numFmtId="49" fontId="8" fillId="0" borderId="1" xfId="0" applyFont="1" applyBorder="1" applyAlignment="1">
      <alignment horizontal="left"/>
    </xf>
    <xf numFmtId="49" fontId="7" fillId="0" borderId="1" xfId="0" applyFont="1" applyBorder="1" applyAlignment="1">
      <alignment horizontal="left" vertical="top"/>
    </xf>
    <xf numFmtId="0" fontId="7" fillId="0" borderId="1" xfId="0" applyNumberFormat="1" applyFont="1" applyBorder="1" applyAlignment="1">
      <alignment horizontal="justify" vertical="top"/>
    </xf>
    <xf numFmtId="49" fontId="8" fillId="0" borderId="1" xfId="0" applyFont="1" applyBorder="1" applyAlignment="1">
      <alignment horizontal="left" vertical="top"/>
    </xf>
    <xf numFmtId="0" fontId="8" fillId="0" borderId="1" xfId="0" applyNumberFormat="1" applyFont="1" applyBorder="1" applyAlignment="1">
      <alignment horizontal="justify" vertical="top"/>
    </xf>
    <xf numFmtId="49" fontId="7" fillId="0" borderId="1" xfId="0" applyFont="1" applyBorder="1" applyAlignment="1">
      <alignment horizontal="justify" vertical="top"/>
    </xf>
    <xf numFmtId="49" fontId="9" fillId="0" borderId="1" xfId="0" applyFont="1" applyBorder="1" applyAlignment="1">
      <alignment horizontal="left" vertical="top"/>
    </xf>
    <xf numFmtId="49" fontId="9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/>
    </xf>
    <xf numFmtId="49" fontId="7" fillId="0" borderId="3" xfId="0" applyFont="1" applyBorder="1" applyAlignment="1">
      <alignment horizontal="left" vertical="top"/>
    </xf>
    <xf numFmtId="0" fontId="8" fillId="0" borderId="1" xfId="3" applyFont="1" applyBorder="1" applyAlignment="1">
      <alignment horizontal="left" vertical="center"/>
    </xf>
    <xf numFmtId="0" fontId="8" fillId="0" borderId="1" xfId="3" applyFont="1" applyBorder="1" applyAlignment="1">
      <alignment horizontal="justify" vertical="center"/>
    </xf>
    <xf numFmtId="0" fontId="7" fillId="0" borderId="1" xfId="3" applyFont="1" applyBorder="1" applyAlignment="1">
      <alignment horizontal="left" vertical="center"/>
    </xf>
    <xf numFmtId="0" fontId="7" fillId="0" borderId="1" xfId="3" applyFont="1" applyBorder="1" applyAlignment="1">
      <alignment horizontal="justify" vertical="center"/>
    </xf>
    <xf numFmtId="0" fontId="8" fillId="0" borderId="1" xfId="3" applyFont="1" applyBorder="1" applyAlignment="1">
      <alignment horizontal="left" vertical="top"/>
    </xf>
    <xf numFmtId="0" fontId="8" fillId="0" borderId="1" xfId="3" applyFont="1" applyBorder="1" applyAlignment="1">
      <alignment horizontal="justify" vertical="top"/>
    </xf>
    <xf numFmtId="0" fontId="8" fillId="0" borderId="1" xfId="3" applyFont="1" applyBorder="1" applyAlignment="1">
      <alignment horizontal="justify" vertical="top" wrapText="1"/>
    </xf>
    <xf numFmtId="0" fontId="7" fillId="0" borderId="1" xfId="3" applyFont="1" applyBorder="1" applyAlignment="1">
      <alignment horizontal="left" vertical="top"/>
    </xf>
    <xf numFmtId="0" fontId="7" fillId="0" borderId="1" xfId="3" applyFont="1" applyBorder="1" applyAlignment="1">
      <alignment horizontal="justify" vertical="top" wrapText="1"/>
    </xf>
    <xf numFmtId="0" fontId="7" fillId="0" borderId="1" xfId="3" applyFont="1" applyBorder="1" applyAlignment="1">
      <alignment horizontal="justify" vertical="top"/>
    </xf>
    <xf numFmtId="49" fontId="7" fillId="0" borderId="0" xfId="0" applyFont="1" applyAlignment="1">
      <alignment horizontal="justify" vertical="top"/>
    </xf>
    <xf numFmtId="0" fontId="7" fillId="0" borderId="2" xfId="3" applyFont="1" applyBorder="1" applyAlignment="1">
      <alignment horizontal="justify" vertical="top"/>
    </xf>
    <xf numFmtId="0" fontId="8" fillId="0" borderId="1" xfId="3" applyFont="1" applyBorder="1" applyAlignment="1">
      <alignment horizontal="left" vertical="top" wrapText="1"/>
    </xf>
    <xf numFmtId="0" fontId="7" fillId="0" borderId="2" xfId="3" applyFont="1" applyBorder="1" applyAlignment="1">
      <alignment horizontal="left" vertical="top"/>
    </xf>
    <xf numFmtId="49" fontId="9" fillId="0" borderId="1" xfId="0" applyFont="1" applyBorder="1" applyAlignment="1">
      <alignment horizontal="justify" vertical="top"/>
    </xf>
    <xf numFmtId="49" fontId="8" fillId="0" borderId="1" xfId="0" applyFont="1" applyBorder="1" applyAlignment="1">
      <alignment horizontal="justify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justify" vertical="top" wrapText="1"/>
    </xf>
    <xf numFmtId="0" fontId="1" fillId="0" borderId="1" xfId="3" applyFont="1" applyBorder="1" applyAlignment="1">
      <alignment horizontal="center" vertical="top"/>
    </xf>
    <xf numFmtId="0" fontId="1" fillId="0" borderId="1" xfId="3" applyFont="1" applyBorder="1" applyAlignment="1">
      <alignment horizontal="justify" vertical="top" wrapText="1"/>
    </xf>
    <xf numFmtId="0" fontId="2" fillId="0" borderId="1" xfId="3" applyBorder="1" applyAlignment="1">
      <alignment horizontal="center" vertical="top"/>
    </xf>
    <xf numFmtId="0" fontId="2" fillId="0" borderId="1" xfId="3" applyBorder="1" applyAlignment="1">
      <alignment horizontal="justify" vertical="top" wrapText="1"/>
    </xf>
    <xf numFmtId="43" fontId="7" fillId="2" borderId="1" xfId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horizontal="right"/>
    </xf>
    <xf numFmtId="43" fontId="8" fillId="2" borderId="1" xfId="1" applyFont="1" applyFill="1" applyBorder="1" applyAlignment="1">
      <alignment wrapText="1"/>
    </xf>
    <xf numFmtId="0" fontId="7" fillId="2" borderId="1" xfId="3" applyFont="1" applyFill="1" applyBorder="1" applyAlignment="1">
      <alignment horizontal="center" vertical="top"/>
    </xf>
    <xf numFmtId="0" fontId="7" fillId="2" borderId="1" xfId="3" applyFont="1" applyFill="1" applyBorder="1" applyAlignment="1">
      <alignment horizontal="justify" vertical="top" wrapText="1"/>
    </xf>
    <xf numFmtId="43" fontId="7" fillId="0" borderId="0" xfId="1" applyFont="1" applyFill="1" applyAlignment="1">
      <alignment horizontal="right"/>
    </xf>
    <xf numFmtId="0" fontId="7" fillId="0" borderId="1" xfId="3" applyFont="1" applyFill="1" applyBorder="1" applyAlignment="1">
      <alignment horizontal="left" vertical="top"/>
    </xf>
    <xf numFmtId="0" fontId="7" fillId="0" borderId="1" xfId="3" applyFont="1" applyFill="1" applyBorder="1" applyAlignment="1">
      <alignment horizontal="justify" vertical="top"/>
    </xf>
    <xf numFmtId="49" fontId="7" fillId="0" borderId="0" xfId="0" applyFont="1" applyAlignment="1">
      <alignment horizontal="center"/>
    </xf>
    <xf numFmtId="49" fontId="8" fillId="0" borderId="0" xfId="0" applyFont="1" applyAlignment="1">
      <alignment horizontal="center"/>
    </xf>
    <xf numFmtId="49" fontId="10" fillId="0" borderId="0" xfId="0" applyFont="1" applyAlignment="1">
      <alignment horizontal="right" vertical="justify"/>
    </xf>
    <xf numFmtId="49" fontId="10" fillId="0" borderId="0" xfId="0" applyFont="1">
      <alignment wrapText="1"/>
    </xf>
    <xf numFmtId="43" fontId="11" fillId="0" borderId="0" xfId="0" applyNumberFormat="1" applyFont="1">
      <alignment wrapText="1"/>
    </xf>
    <xf numFmtId="49" fontId="12" fillId="0" borderId="0" xfId="0" applyFont="1">
      <alignment wrapText="1"/>
    </xf>
    <xf numFmtId="43" fontId="13" fillId="0" borderId="0" xfId="0" applyNumberFormat="1" applyFont="1">
      <alignment wrapText="1"/>
    </xf>
  </cellXfs>
  <cellStyles count="9">
    <cellStyle name="Обычный" xfId="0" builtinId="0"/>
    <cellStyle name="Обычный 2" xfId="3"/>
    <cellStyle name="Обычный 3 2" xfId="8"/>
    <cellStyle name="Финансовый" xfId="1" builtinId="3"/>
    <cellStyle name="Финансовый 2" xfId="2"/>
    <cellStyle name="Финансовый 2 2" xfId="7"/>
    <cellStyle name="Финансовый 2 3" xfId="5"/>
    <cellStyle name="Финансовый 3" xfId="6"/>
    <cellStyle name="Финансов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E541"/>
  <sheetViews>
    <sheetView tabSelected="1" topLeftCell="A7" zoomScale="76" zoomScaleNormal="76" zoomScaleSheetLayoutView="80" workbookViewId="0">
      <pane ySplit="5" topLeftCell="A165" activePane="bottomLeft" state="frozen"/>
      <selection activeCell="A7" sqref="A7"/>
      <selection pane="bottomLeft" activeCell="A62" sqref="A62"/>
    </sheetView>
  </sheetViews>
  <sheetFormatPr defaultRowHeight="18.75" x14ac:dyDescent="0.3"/>
  <cols>
    <col min="1" max="1" width="28.25" bestFit="1" customWidth="1"/>
    <col min="2" max="2" width="51" customWidth="1"/>
    <col min="3" max="3" width="21.5" style="1" bestFit="1" customWidth="1"/>
    <col min="4" max="4" width="22.75" style="1" customWidth="1"/>
    <col min="5" max="5" width="19" style="1" customWidth="1"/>
  </cols>
  <sheetData>
    <row r="1" spans="1:5" hidden="1" x14ac:dyDescent="0.3">
      <c r="A1" s="15"/>
      <c r="B1" s="15"/>
      <c r="C1" s="26"/>
      <c r="D1" s="26" t="s">
        <v>387</v>
      </c>
      <c r="E1" s="15"/>
    </row>
    <row r="2" spans="1:5" ht="24.75" hidden="1" customHeight="1" x14ac:dyDescent="0.3">
      <c r="A2" s="15"/>
      <c r="B2" s="15"/>
      <c r="C2" s="26"/>
      <c r="D2" s="26" t="s">
        <v>388</v>
      </c>
      <c r="E2" s="15"/>
    </row>
    <row r="3" spans="1:5" ht="19.5" hidden="1" customHeight="1" x14ac:dyDescent="0.3">
      <c r="A3" s="15"/>
      <c r="B3" s="15"/>
      <c r="C3" s="26"/>
      <c r="D3" s="26" t="s">
        <v>503</v>
      </c>
      <c r="E3" s="15"/>
    </row>
    <row r="4" spans="1:5" ht="21" hidden="1" customHeight="1" x14ac:dyDescent="0.3">
      <c r="A4" s="15"/>
      <c r="B4" s="15"/>
      <c r="C4" s="71" t="s">
        <v>504</v>
      </c>
      <c r="D4" s="71"/>
      <c r="E4" s="71"/>
    </row>
    <row r="5" spans="1:5" ht="22.5" hidden="1" customHeight="1" x14ac:dyDescent="0.3">
      <c r="A5" s="15"/>
      <c r="B5" s="15"/>
      <c r="C5" s="26"/>
      <c r="D5" s="26" t="s">
        <v>538</v>
      </c>
      <c r="E5" s="15"/>
    </row>
    <row r="6" spans="1:5" hidden="1" x14ac:dyDescent="0.3">
      <c r="A6" s="15"/>
      <c r="B6" s="15"/>
      <c r="C6" s="15"/>
      <c r="D6" s="15"/>
      <c r="E6" s="15"/>
    </row>
    <row r="7" spans="1:5" x14ac:dyDescent="0.3">
      <c r="A7" s="72" t="s">
        <v>559</v>
      </c>
      <c r="B7" s="72"/>
      <c r="C7" s="72"/>
      <c r="D7" s="72"/>
      <c r="E7" s="72"/>
    </row>
    <row r="8" spans="1:5" x14ac:dyDescent="0.3">
      <c r="A8" s="72" t="s">
        <v>558</v>
      </c>
      <c r="B8" s="72"/>
      <c r="C8" s="72"/>
      <c r="D8" s="72"/>
      <c r="E8" s="72"/>
    </row>
    <row r="9" spans="1:5" ht="18.75" customHeight="1" x14ac:dyDescent="0.3">
      <c r="A9" s="72" t="s">
        <v>549</v>
      </c>
      <c r="B9" s="72"/>
      <c r="C9" s="72"/>
      <c r="D9" s="72"/>
      <c r="E9" s="72"/>
    </row>
    <row r="10" spans="1:5" ht="18" customHeight="1" x14ac:dyDescent="0.3">
      <c r="A10" s="15"/>
      <c r="B10" s="15"/>
      <c r="C10" s="16"/>
      <c r="D10" s="16"/>
      <c r="E10" s="68" t="s">
        <v>557</v>
      </c>
    </row>
    <row r="11" spans="1:5" s="9" customFormat="1" ht="37.5" x14ac:dyDescent="0.25">
      <c r="A11" s="28" t="s">
        <v>0</v>
      </c>
      <c r="B11" s="28" t="s">
        <v>1</v>
      </c>
      <c r="C11" s="28" t="s">
        <v>545</v>
      </c>
      <c r="D11" s="28" t="s">
        <v>546</v>
      </c>
      <c r="E11" s="28" t="s">
        <v>547</v>
      </c>
    </row>
    <row r="12" spans="1:5" x14ac:dyDescent="0.3">
      <c r="A12" s="29"/>
      <c r="B12" s="30" t="s">
        <v>2</v>
      </c>
      <c r="C12" s="17">
        <f>C13+C208</f>
        <v>1218299585.76</v>
      </c>
      <c r="D12" s="17">
        <f>D13+D208</f>
        <v>890910385.35000014</v>
      </c>
      <c r="E12" s="27">
        <f>D12/C12*100</f>
        <v>73.127365039218333</v>
      </c>
    </row>
    <row r="13" spans="1:5" ht="45.75" customHeight="1" x14ac:dyDescent="0.3">
      <c r="A13" s="31" t="s">
        <v>3</v>
      </c>
      <c r="B13" s="30" t="s">
        <v>4</v>
      </c>
      <c r="C13" s="17">
        <f>C14+C36+C55+C63+C72+C83+C114+C26+C91+C100+C196+C203</f>
        <v>287833826.75999999</v>
      </c>
      <c r="D13" s="17">
        <f>D14+D36+D55+D63+D72+D83+D114+D26+D91+D100+D196+D203</f>
        <v>177507714.36000004</v>
      </c>
      <c r="E13" s="27">
        <f t="shared" ref="E13:E77" si="0">D13/C13*100</f>
        <v>61.670206159614636</v>
      </c>
    </row>
    <row r="14" spans="1:5" ht="27" customHeight="1" x14ac:dyDescent="0.3">
      <c r="A14" s="31" t="s">
        <v>5</v>
      </c>
      <c r="B14" s="30" t="s">
        <v>6</v>
      </c>
      <c r="C14" s="17">
        <f>C15</f>
        <v>183047600</v>
      </c>
      <c r="D14" s="17">
        <f>D15</f>
        <v>111503823.56999999</v>
      </c>
      <c r="E14" s="27">
        <f t="shared" si="0"/>
        <v>60.915206520052699</v>
      </c>
    </row>
    <row r="15" spans="1:5" ht="29.25" customHeight="1" x14ac:dyDescent="0.3">
      <c r="A15" s="31" t="s">
        <v>7</v>
      </c>
      <c r="B15" s="30" t="s">
        <v>8</v>
      </c>
      <c r="C15" s="17">
        <f>C16+C17+C18+C19+C22+C23+C25</f>
        <v>183047600</v>
      </c>
      <c r="D15" s="17">
        <f>D16+D17+D18+D19+D22+D23+D25</f>
        <v>111503823.56999999</v>
      </c>
      <c r="E15" s="27">
        <f t="shared" si="0"/>
        <v>60.915206520052699</v>
      </c>
    </row>
    <row r="16" spans="1:5" ht="193.5" customHeight="1" x14ac:dyDescent="0.3">
      <c r="A16" s="32" t="s">
        <v>9</v>
      </c>
      <c r="B16" s="33" t="s">
        <v>501</v>
      </c>
      <c r="C16" s="18">
        <v>172250600</v>
      </c>
      <c r="D16" s="18">
        <v>99465342.829999998</v>
      </c>
      <c r="E16" s="24">
        <f>D16/C16*100</f>
        <v>57.744555217804759</v>
      </c>
    </row>
    <row r="17" spans="1:5" ht="210.75" customHeight="1" x14ac:dyDescent="0.3">
      <c r="A17" s="32" t="s">
        <v>10</v>
      </c>
      <c r="B17" s="33" t="s">
        <v>11</v>
      </c>
      <c r="C17" s="18">
        <v>694000</v>
      </c>
      <c r="D17" s="18">
        <v>291077.24</v>
      </c>
      <c r="E17" s="24">
        <f t="shared" si="0"/>
        <v>41.941965417867436</v>
      </c>
    </row>
    <row r="18" spans="1:5" ht="96" customHeight="1" x14ac:dyDescent="0.3">
      <c r="A18" s="32" t="s">
        <v>12</v>
      </c>
      <c r="B18" s="33" t="s">
        <v>13</v>
      </c>
      <c r="C18" s="18">
        <v>634000</v>
      </c>
      <c r="D18" s="18">
        <v>487731.58</v>
      </c>
      <c r="E18" s="24">
        <f t="shared" si="0"/>
        <v>76.929271293375407</v>
      </c>
    </row>
    <row r="19" spans="1:5" ht="164.25" customHeight="1" x14ac:dyDescent="0.3">
      <c r="A19" s="32" t="s">
        <v>14</v>
      </c>
      <c r="B19" s="33" t="s">
        <v>15</v>
      </c>
      <c r="C19" s="18">
        <v>2004000</v>
      </c>
      <c r="D19" s="18">
        <v>2331504</v>
      </c>
      <c r="E19" s="24">
        <f t="shared" si="0"/>
        <v>116.34251497005988</v>
      </c>
    </row>
    <row r="20" spans="1:5" ht="106.5" hidden="1" customHeight="1" x14ac:dyDescent="0.3">
      <c r="A20" s="32" t="s">
        <v>16</v>
      </c>
      <c r="B20" s="33" t="s">
        <v>17</v>
      </c>
      <c r="C20" s="18"/>
      <c r="D20" s="18"/>
      <c r="E20" s="24" t="e">
        <f t="shared" si="0"/>
        <v>#DIV/0!</v>
      </c>
    </row>
    <row r="21" spans="1:5" ht="55.5" hidden="1" customHeight="1" x14ac:dyDescent="0.3">
      <c r="A21" s="32" t="s">
        <v>18</v>
      </c>
      <c r="B21" s="33" t="s">
        <v>19</v>
      </c>
      <c r="C21" s="18"/>
      <c r="D21" s="18"/>
      <c r="E21" s="24" t="e">
        <f t="shared" si="0"/>
        <v>#DIV/0!</v>
      </c>
    </row>
    <row r="22" spans="1:5" ht="6" hidden="1" customHeight="1" x14ac:dyDescent="0.3">
      <c r="A22" s="32" t="s">
        <v>20</v>
      </c>
      <c r="B22" s="33" t="s">
        <v>21</v>
      </c>
      <c r="C22" s="18"/>
      <c r="D22" s="18"/>
      <c r="E22" s="24" t="e">
        <f t="shared" si="0"/>
        <v>#DIV/0!</v>
      </c>
    </row>
    <row r="23" spans="1:5" ht="246.75" customHeight="1" x14ac:dyDescent="0.3">
      <c r="A23" s="32" t="s">
        <v>22</v>
      </c>
      <c r="B23" s="33" t="s">
        <v>502</v>
      </c>
      <c r="C23" s="18">
        <v>7465000</v>
      </c>
      <c r="D23" s="18">
        <v>8681109.0800000001</v>
      </c>
      <c r="E23" s="24">
        <f t="shared" si="0"/>
        <v>116.29081152042866</v>
      </c>
    </row>
    <row r="24" spans="1:5" ht="89.25" hidden="1" customHeight="1" x14ac:dyDescent="0.3">
      <c r="A24" s="32" t="s">
        <v>23</v>
      </c>
      <c r="B24" s="33" t="s">
        <v>24</v>
      </c>
      <c r="C24" s="18"/>
      <c r="D24" s="18"/>
      <c r="E24" s="24" t="e">
        <f t="shared" si="0"/>
        <v>#DIV/0!</v>
      </c>
    </row>
    <row r="25" spans="1:5" ht="131.25" customHeight="1" x14ac:dyDescent="0.3">
      <c r="A25" s="32" t="s">
        <v>552</v>
      </c>
      <c r="B25" s="33" t="s">
        <v>560</v>
      </c>
      <c r="C25" s="18">
        <v>0</v>
      </c>
      <c r="D25" s="18">
        <v>247058.84</v>
      </c>
      <c r="E25" s="24"/>
    </row>
    <row r="26" spans="1:5" ht="87.75" customHeight="1" x14ac:dyDescent="0.3">
      <c r="A26" s="34" t="s">
        <v>25</v>
      </c>
      <c r="B26" s="35" t="s">
        <v>26</v>
      </c>
      <c r="C26" s="17">
        <f t="shared" ref="C26" si="1">C27</f>
        <v>7926200</v>
      </c>
      <c r="D26" s="17">
        <f>D27</f>
        <v>5382215.1299999999</v>
      </c>
      <c r="E26" s="27">
        <f t="shared" si="0"/>
        <v>67.904104488910207</v>
      </c>
    </row>
    <row r="27" spans="1:5" ht="90" customHeight="1" x14ac:dyDescent="0.3">
      <c r="A27" s="34" t="s">
        <v>27</v>
      </c>
      <c r="B27" s="35" t="s">
        <v>28</v>
      </c>
      <c r="C27" s="17">
        <f>C28+C30+C32</f>
        <v>7926200</v>
      </c>
      <c r="D27" s="17">
        <f>D28+D30+D32+D34</f>
        <v>5382215.1299999999</v>
      </c>
      <c r="E27" s="27">
        <f t="shared" si="0"/>
        <v>67.904104488910207</v>
      </c>
    </row>
    <row r="28" spans="1:5" ht="142.5" customHeight="1" x14ac:dyDescent="0.3">
      <c r="A28" s="32" t="s">
        <v>29</v>
      </c>
      <c r="B28" s="33" t="s">
        <v>30</v>
      </c>
      <c r="C28" s="18">
        <f>C29</f>
        <v>4097200</v>
      </c>
      <c r="D28" s="18">
        <f>D29</f>
        <v>2792845.11</v>
      </c>
      <c r="E28" s="24">
        <f t="shared" si="0"/>
        <v>68.164724934101343</v>
      </c>
    </row>
    <row r="29" spans="1:5" ht="215.25" customHeight="1" x14ac:dyDescent="0.3">
      <c r="A29" s="32" t="s">
        <v>31</v>
      </c>
      <c r="B29" s="33" t="s">
        <v>32</v>
      </c>
      <c r="C29" s="18">
        <v>4097200</v>
      </c>
      <c r="D29" s="18">
        <v>2792845.11</v>
      </c>
      <c r="E29" s="24">
        <f t="shared" si="0"/>
        <v>68.164724934101343</v>
      </c>
    </row>
    <row r="30" spans="1:5" ht="174.75" customHeight="1" x14ac:dyDescent="0.3">
      <c r="A30" s="32" t="s">
        <v>33</v>
      </c>
      <c r="B30" s="33" t="s">
        <v>34</v>
      </c>
      <c r="C30" s="18">
        <f t="shared" ref="C30" si="2">C31</f>
        <v>20800</v>
      </c>
      <c r="D30" s="18">
        <f>D31</f>
        <v>15960.3</v>
      </c>
      <c r="E30" s="24">
        <f t="shared" si="0"/>
        <v>76.732211538461542</v>
      </c>
    </row>
    <row r="31" spans="1:5" ht="216" customHeight="1" x14ac:dyDescent="0.3">
      <c r="A31" s="32" t="s">
        <v>35</v>
      </c>
      <c r="B31" s="33" t="s">
        <v>36</v>
      </c>
      <c r="C31" s="18">
        <v>20800</v>
      </c>
      <c r="D31" s="18">
        <v>15960.3</v>
      </c>
      <c r="E31" s="24">
        <f t="shared" si="0"/>
        <v>76.732211538461542</v>
      </c>
    </row>
    <row r="32" spans="1:5" ht="162.75" customHeight="1" x14ac:dyDescent="0.3">
      <c r="A32" s="32" t="s">
        <v>37</v>
      </c>
      <c r="B32" s="33" t="s">
        <v>38</v>
      </c>
      <c r="C32" s="18">
        <f t="shared" ref="C32:D32" si="3">C33</f>
        <v>3808200</v>
      </c>
      <c r="D32" s="18">
        <f t="shared" si="3"/>
        <v>2933902.1</v>
      </c>
      <c r="E32" s="24">
        <f t="shared" si="0"/>
        <v>77.041702116485482</v>
      </c>
    </row>
    <row r="33" spans="1:5" ht="242.25" customHeight="1" x14ac:dyDescent="0.3">
      <c r="A33" s="32" t="s">
        <v>39</v>
      </c>
      <c r="B33" s="33" t="s">
        <v>40</v>
      </c>
      <c r="C33" s="18">
        <v>3808200</v>
      </c>
      <c r="D33" s="18">
        <v>2933902.1</v>
      </c>
      <c r="E33" s="24">
        <f t="shared" si="0"/>
        <v>77.041702116485482</v>
      </c>
    </row>
    <row r="34" spans="1:5" ht="153.75" customHeight="1" x14ac:dyDescent="0.3">
      <c r="A34" s="32" t="s">
        <v>41</v>
      </c>
      <c r="B34" s="33" t="s">
        <v>42</v>
      </c>
      <c r="C34" s="18">
        <f>C35</f>
        <v>0</v>
      </c>
      <c r="D34" s="18">
        <f>D35</f>
        <v>-360492.38</v>
      </c>
      <c r="E34" s="24"/>
    </row>
    <row r="35" spans="1:5" ht="207" customHeight="1" x14ac:dyDescent="0.3">
      <c r="A35" s="32" t="s">
        <v>43</v>
      </c>
      <c r="B35" s="33" t="s">
        <v>548</v>
      </c>
      <c r="C35" s="18">
        <v>0</v>
      </c>
      <c r="D35" s="18">
        <v>-360492.38</v>
      </c>
      <c r="E35" s="24"/>
    </row>
    <row r="36" spans="1:5" ht="63" customHeight="1" x14ac:dyDescent="0.3">
      <c r="A36" s="34" t="s">
        <v>44</v>
      </c>
      <c r="B36" s="35" t="s">
        <v>45</v>
      </c>
      <c r="C36" s="17">
        <f>C48+C51+C53+C37</f>
        <v>57000500</v>
      </c>
      <c r="D36" s="17">
        <f>D48+D51+D53+D37</f>
        <v>32593091.23</v>
      </c>
      <c r="E36" s="27">
        <f t="shared" si="0"/>
        <v>57.180360224910309</v>
      </c>
    </row>
    <row r="37" spans="1:5" ht="57" customHeight="1" x14ac:dyDescent="0.3">
      <c r="A37" s="32" t="s">
        <v>46</v>
      </c>
      <c r="B37" s="33" t="s">
        <v>47</v>
      </c>
      <c r="C37" s="18">
        <f t="shared" ref="C37:D37" si="4">C38+C42+C45+C46+C47</f>
        <v>53126000</v>
      </c>
      <c r="D37" s="18">
        <f t="shared" si="4"/>
        <v>28581585.48</v>
      </c>
      <c r="E37" s="24">
        <f t="shared" si="0"/>
        <v>53.799618793058016</v>
      </c>
    </row>
    <row r="38" spans="1:5" ht="74.25" customHeight="1" x14ac:dyDescent="0.3">
      <c r="A38" s="32" t="s">
        <v>48</v>
      </c>
      <c r="B38" s="33" t="s">
        <v>49</v>
      </c>
      <c r="C38" s="18">
        <f t="shared" ref="C38:D38" si="5">C39+C40+C41</f>
        <v>30873000</v>
      </c>
      <c r="D38" s="18">
        <f t="shared" si="5"/>
        <v>23458466.82</v>
      </c>
      <c r="E38" s="24">
        <f t="shared" si="0"/>
        <v>75.983761927898158</v>
      </c>
    </row>
    <row r="39" spans="1:5" ht="68.25" customHeight="1" x14ac:dyDescent="0.3">
      <c r="A39" s="32" t="s">
        <v>50</v>
      </c>
      <c r="B39" s="33" t="s">
        <v>49</v>
      </c>
      <c r="C39" s="18">
        <v>30873000</v>
      </c>
      <c r="D39" s="18">
        <v>23458466.82</v>
      </c>
      <c r="E39" s="24">
        <f t="shared" si="0"/>
        <v>75.983761927898158</v>
      </c>
    </row>
    <row r="40" spans="1:5" ht="75" hidden="1" x14ac:dyDescent="0.3">
      <c r="A40" s="32" t="s">
        <v>51</v>
      </c>
      <c r="B40" s="33" t="s">
        <v>52</v>
      </c>
      <c r="C40" s="18"/>
      <c r="D40" s="18"/>
      <c r="E40" s="24" t="e">
        <f t="shared" si="0"/>
        <v>#DIV/0!</v>
      </c>
    </row>
    <row r="41" spans="1:5" ht="75" hidden="1" x14ac:dyDescent="0.3">
      <c r="A41" s="32" t="s">
        <v>51</v>
      </c>
      <c r="B41" s="33" t="s">
        <v>52</v>
      </c>
      <c r="C41" s="18"/>
      <c r="D41" s="18"/>
      <c r="E41" s="24" t="e">
        <f t="shared" si="0"/>
        <v>#DIV/0!</v>
      </c>
    </row>
    <row r="42" spans="1:5" ht="81" customHeight="1" x14ac:dyDescent="0.3">
      <c r="A42" s="32" t="s">
        <v>53</v>
      </c>
      <c r="B42" s="33" t="s">
        <v>54</v>
      </c>
      <c r="C42" s="18">
        <f t="shared" ref="C42:D42" si="6">C43</f>
        <v>22253000</v>
      </c>
      <c r="D42" s="18">
        <f t="shared" si="6"/>
        <v>5123118.66</v>
      </c>
      <c r="E42" s="24">
        <f t="shared" si="0"/>
        <v>23.022148294611963</v>
      </c>
    </row>
    <row r="43" spans="1:5" ht="110.25" customHeight="1" x14ac:dyDescent="0.3">
      <c r="A43" s="32" t="s">
        <v>55</v>
      </c>
      <c r="B43" s="33" t="s">
        <v>56</v>
      </c>
      <c r="C43" s="18">
        <v>22253000</v>
      </c>
      <c r="D43" s="18">
        <v>5123118.66</v>
      </c>
      <c r="E43" s="24">
        <f t="shared" si="0"/>
        <v>23.022148294611963</v>
      </c>
    </row>
    <row r="44" spans="1:5" ht="93.75" hidden="1" x14ac:dyDescent="0.3">
      <c r="A44" s="32" t="s">
        <v>57</v>
      </c>
      <c r="B44" s="33" t="s">
        <v>58</v>
      </c>
      <c r="C44" s="17"/>
      <c r="D44" s="17"/>
      <c r="E44" s="24" t="e">
        <f t="shared" si="0"/>
        <v>#DIV/0!</v>
      </c>
    </row>
    <row r="45" spans="1:5" ht="75" hidden="1" x14ac:dyDescent="0.3">
      <c r="A45" s="32" t="s">
        <v>59</v>
      </c>
      <c r="B45" s="33" t="s">
        <v>60</v>
      </c>
      <c r="C45" s="17"/>
      <c r="D45" s="17"/>
      <c r="E45" s="24" t="e">
        <f t="shared" si="0"/>
        <v>#DIV/0!</v>
      </c>
    </row>
    <row r="46" spans="1:5" ht="75" hidden="1" x14ac:dyDescent="0.3">
      <c r="A46" s="32" t="s">
        <v>61</v>
      </c>
      <c r="B46" s="33" t="s">
        <v>62</v>
      </c>
      <c r="C46" s="18"/>
      <c r="D46" s="18"/>
      <c r="E46" s="24" t="e">
        <f t="shared" si="0"/>
        <v>#DIV/0!</v>
      </c>
    </row>
    <row r="47" spans="1:5" ht="10.5" hidden="1" x14ac:dyDescent="0.3">
      <c r="A47" s="32" t="s">
        <v>61</v>
      </c>
      <c r="B47" s="33" t="s">
        <v>63</v>
      </c>
      <c r="C47" s="18"/>
      <c r="D47" s="18"/>
      <c r="E47" s="24" t="e">
        <f t="shared" si="0"/>
        <v>#DIV/0!</v>
      </c>
    </row>
    <row r="48" spans="1:5" ht="52.5" customHeight="1" x14ac:dyDescent="0.3">
      <c r="A48" s="32" t="s">
        <v>64</v>
      </c>
      <c r="B48" s="33" t="s">
        <v>65</v>
      </c>
      <c r="C48" s="18">
        <f t="shared" ref="C48:D48" si="7">C49+C50</f>
        <v>19500</v>
      </c>
      <c r="D48" s="18">
        <f t="shared" si="7"/>
        <v>69053.06</v>
      </c>
      <c r="E48" s="24">
        <f t="shared" si="0"/>
        <v>354.11825641025638</v>
      </c>
    </row>
    <row r="49" spans="1:5" ht="48" customHeight="1" x14ac:dyDescent="0.3">
      <c r="A49" s="32" t="s">
        <v>66</v>
      </c>
      <c r="B49" s="33" t="s">
        <v>65</v>
      </c>
      <c r="C49" s="18">
        <v>19500</v>
      </c>
      <c r="D49" s="18">
        <v>69053.06</v>
      </c>
      <c r="E49" s="24">
        <f t="shared" si="0"/>
        <v>354.11825641025638</v>
      </c>
    </row>
    <row r="50" spans="1:5" ht="25.5" hidden="1" customHeight="1" x14ac:dyDescent="0.3">
      <c r="A50" s="32" t="s">
        <v>67</v>
      </c>
      <c r="B50" s="33" t="s">
        <v>68</v>
      </c>
      <c r="C50" s="18"/>
      <c r="D50" s="18"/>
      <c r="E50" s="24" t="e">
        <f t="shared" si="0"/>
        <v>#DIV/0!</v>
      </c>
    </row>
    <row r="51" spans="1:5" ht="42.75" customHeight="1" x14ac:dyDescent="0.3">
      <c r="A51" s="32" t="s">
        <v>69</v>
      </c>
      <c r="B51" s="33" t="s">
        <v>70</v>
      </c>
      <c r="C51" s="18">
        <f t="shared" ref="C51:D51" si="8">C52</f>
        <v>355000</v>
      </c>
      <c r="D51" s="18">
        <f t="shared" si="8"/>
        <v>412827</v>
      </c>
      <c r="E51" s="24">
        <f t="shared" si="0"/>
        <v>116.28929577464788</v>
      </c>
    </row>
    <row r="52" spans="1:5" ht="50.25" customHeight="1" x14ac:dyDescent="0.3">
      <c r="A52" s="32" t="s">
        <v>71</v>
      </c>
      <c r="B52" s="33" t="s">
        <v>70</v>
      </c>
      <c r="C52" s="18">
        <v>355000</v>
      </c>
      <c r="D52" s="18">
        <v>412827</v>
      </c>
      <c r="E52" s="24">
        <f t="shared" si="0"/>
        <v>116.28929577464788</v>
      </c>
    </row>
    <row r="53" spans="1:5" ht="59.25" customHeight="1" x14ac:dyDescent="0.3">
      <c r="A53" s="32" t="s">
        <v>72</v>
      </c>
      <c r="B53" s="33" t="s">
        <v>73</v>
      </c>
      <c r="C53" s="18">
        <f t="shared" ref="C53:D53" si="9">C54</f>
        <v>3500000</v>
      </c>
      <c r="D53" s="18">
        <f t="shared" si="9"/>
        <v>3529625.69</v>
      </c>
      <c r="E53" s="24">
        <f t="shared" si="0"/>
        <v>100.84644828571427</v>
      </c>
    </row>
    <row r="54" spans="1:5" ht="85.5" customHeight="1" x14ac:dyDescent="0.3">
      <c r="A54" s="32" t="s">
        <v>401</v>
      </c>
      <c r="B54" s="33" t="s">
        <v>402</v>
      </c>
      <c r="C54" s="18">
        <v>3500000</v>
      </c>
      <c r="D54" s="18">
        <v>3529625.69</v>
      </c>
      <c r="E54" s="24">
        <f t="shared" si="0"/>
        <v>100.84644828571427</v>
      </c>
    </row>
    <row r="55" spans="1:5" ht="44.25" customHeight="1" x14ac:dyDescent="0.3">
      <c r="A55" s="34" t="s">
        <v>74</v>
      </c>
      <c r="B55" s="35" t="s">
        <v>75</v>
      </c>
      <c r="C55" s="17">
        <f t="shared" ref="C55:D55" si="10">C56+C58</f>
        <v>4931000</v>
      </c>
      <c r="D55" s="17">
        <f t="shared" si="10"/>
        <v>333042.8600000001</v>
      </c>
      <c r="E55" s="27">
        <f t="shared" si="0"/>
        <v>6.7540632731697441</v>
      </c>
    </row>
    <row r="56" spans="1:5" ht="44.25" customHeight="1" x14ac:dyDescent="0.3">
      <c r="A56" s="32" t="s">
        <v>76</v>
      </c>
      <c r="B56" s="33" t="s">
        <v>77</v>
      </c>
      <c r="C56" s="18">
        <f t="shared" ref="C56:D56" si="11">C57</f>
        <v>2532000</v>
      </c>
      <c r="D56" s="18">
        <f t="shared" si="11"/>
        <v>-572818.82999999996</v>
      </c>
      <c r="E56" s="24">
        <f t="shared" si="0"/>
        <v>-22.623176540284359</v>
      </c>
    </row>
    <row r="57" spans="1:5" ht="90.75" customHeight="1" x14ac:dyDescent="0.3">
      <c r="A57" s="32" t="s">
        <v>404</v>
      </c>
      <c r="B57" s="33" t="s">
        <v>403</v>
      </c>
      <c r="C57" s="18">
        <v>2532000</v>
      </c>
      <c r="D57" s="18">
        <v>-572818.82999999996</v>
      </c>
      <c r="E57" s="24">
        <f>D57/C57*100</f>
        <v>-22.623176540284359</v>
      </c>
    </row>
    <row r="58" spans="1:5" ht="33" customHeight="1" x14ac:dyDescent="0.3">
      <c r="A58" s="32" t="s">
        <v>78</v>
      </c>
      <c r="B58" s="33" t="s">
        <v>79</v>
      </c>
      <c r="C58" s="18">
        <f t="shared" ref="C58:D58" si="12">C59+C61</f>
        <v>2399000</v>
      </c>
      <c r="D58" s="18">
        <f t="shared" si="12"/>
        <v>905861.69000000006</v>
      </c>
      <c r="E58" s="24">
        <f t="shared" si="0"/>
        <v>37.759970404335142</v>
      </c>
    </row>
    <row r="59" spans="1:5" ht="42" customHeight="1" x14ac:dyDescent="0.3">
      <c r="A59" s="32" t="s">
        <v>80</v>
      </c>
      <c r="B59" s="33" t="s">
        <v>81</v>
      </c>
      <c r="C59" s="18">
        <f t="shared" ref="C59:D59" si="13">C60</f>
        <v>1733000</v>
      </c>
      <c r="D59" s="18">
        <f t="shared" si="13"/>
        <v>812903.56</v>
      </c>
      <c r="E59" s="24">
        <f t="shared" si="0"/>
        <v>46.907302942873635</v>
      </c>
    </row>
    <row r="60" spans="1:5" ht="72.75" customHeight="1" x14ac:dyDescent="0.3">
      <c r="A60" s="32" t="s">
        <v>406</v>
      </c>
      <c r="B60" s="33" t="s">
        <v>405</v>
      </c>
      <c r="C60" s="18">
        <v>1733000</v>
      </c>
      <c r="D60" s="18">
        <v>812903.56</v>
      </c>
      <c r="E60" s="24">
        <f t="shared" si="0"/>
        <v>46.907302942873635</v>
      </c>
    </row>
    <row r="61" spans="1:5" ht="43.5" customHeight="1" x14ac:dyDescent="0.3">
      <c r="A61" s="32" t="s">
        <v>82</v>
      </c>
      <c r="B61" s="33" t="s">
        <v>83</v>
      </c>
      <c r="C61" s="18">
        <f t="shared" ref="C61:D61" si="14">C62</f>
        <v>666000</v>
      </c>
      <c r="D61" s="18">
        <f t="shared" si="14"/>
        <v>92958.13</v>
      </c>
      <c r="E61" s="24">
        <f t="shared" si="0"/>
        <v>13.957677177177178</v>
      </c>
    </row>
    <row r="62" spans="1:5" ht="80.25" customHeight="1" x14ac:dyDescent="0.3">
      <c r="A62" s="32" t="s">
        <v>407</v>
      </c>
      <c r="B62" s="33" t="s">
        <v>408</v>
      </c>
      <c r="C62" s="18">
        <v>666000</v>
      </c>
      <c r="D62" s="18">
        <v>92958.13</v>
      </c>
      <c r="E62" s="24">
        <f t="shared" si="0"/>
        <v>13.957677177177178</v>
      </c>
    </row>
    <row r="63" spans="1:5" ht="45.75" customHeight="1" x14ac:dyDescent="0.3">
      <c r="A63" s="34" t="s">
        <v>84</v>
      </c>
      <c r="B63" s="35" t="s">
        <v>85</v>
      </c>
      <c r="C63" s="17">
        <f t="shared" ref="C63:D63" si="15">C64+C68+C66</f>
        <v>2996000</v>
      </c>
      <c r="D63" s="17">
        <f t="shared" si="15"/>
        <v>2019973.27</v>
      </c>
      <c r="E63" s="27">
        <f t="shared" si="0"/>
        <v>67.422338785046733</v>
      </c>
    </row>
    <row r="64" spans="1:5" ht="75.75" customHeight="1" x14ac:dyDescent="0.3">
      <c r="A64" s="32" t="s">
        <v>86</v>
      </c>
      <c r="B64" s="33" t="s">
        <v>87</v>
      </c>
      <c r="C64" s="18">
        <f t="shared" ref="C64:D64" si="16">C65</f>
        <v>2996000</v>
      </c>
      <c r="D64" s="18">
        <f t="shared" si="16"/>
        <v>2019973.27</v>
      </c>
      <c r="E64" s="24">
        <f t="shared" si="0"/>
        <v>67.422338785046733</v>
      </c>
    </row>
    <row r="65" spans="1:5" ht="97.5" customHeight="1" x14ac:dyDescent="0.3">
      <c r="A65" s="32" t="s">
        <v>88</v>
      </c>
      <c r="B65" s="33" t="s">
        <v>89</v>
      </c>
      <c r="C65" s="18">
        <v>2996000</v>
      </c>
      <c r="D65" s="18">
        <v>2019973.27</v>
      </c>
      <c r="E65" s="24">
        <f t="shared" si="0"/>
        <v>67.422338785046733</v>
      </c>
    </row>
    <row r="66" spans="1:5" ht="75" hidden="1" x14ac:dyDescent="0.3">
      <c r="A66" s="32" t="s">
        <v>90</v>
      </c>
      <c r="B66" s="33" t="s">
        <v>91</v>
      </c>
      <c r="C66" s="18"/>
      <c r="D66" s="18"/>
      <c r="E66" s="24" t="e">
        <f t="shared" si="0"/>
        <v>#DIV/0!</v>
      </c>
    </row>
    <row r="67" spans="1:5" ht="131.25" hidden="1" x14ac:dyDescent="0.3">
      <c r="A67" s="32" t="s">
        <v>92</v>
      </c>
      <c r="B67" s="33" t="s">
        <v>93</v>
      </c>
      <c r="C67" s="18"/>
      <c r="D67" s="18"/>
      <c r="E67" s="24" t="e">
        <f t="shared" si="0"/>
        <v>#DIV/0!</v>
      </c>
    </row>
    <row r="68" spans="1:5" ht="56.25" hidden="1" x14ac:dyDescent="0.3">
      <c r="A68" s="32" t="s">
        <v>94</v>
      </c>
      <c r="B68" s="33" t="s">
        <v>95</v>
      </c>
      <c r="C68" s="18">
        <f t="shared" ref="C68:D68" si="17">C69</f>
        <v>0</v>
      </c>
      <c r="D68" s="18">
        <f t="shared" si="17"/>
        <v>0</v>
      </c>
      <c r="E68" s="24" t="e">
        <f t="shared" si="0"/>
        <v>#DIV/0!</v>
      </c>
    </row>
    <row r="69" spans="1:5" ht="56.25" hidden="1" x14ac:dyDescent="0.3">
      <c r="A69" s="32" t="s">
        <v>96</v>
      </c>
      <c r="B69" s="33" t="s">
        <v>97</v>
      </c>
      <c r="C69" s="18"/>
      <c r="D69" s="18"/>
      <c r="E69" s="24" t="e">
        <f t="shared" si="0"/>
        <v>#DIV/0!</v>
      </c>
    </row>
    <row r="70" spans="1:5" ht="112.5" hidden="1" x14ac:dyDescent="0.3">
      <c r="A70" s="32" t="s">
        <v>98</v>
      </c>
      <c r="B70" s="36" t="s">
        <v>99</v>
      </c>
      <c r="C70" s="18"/>
      <c r="D70" s="18"/>
      <c r="E70" s="24" t="e">
        <f t="shared" si="0"/>
        <v>#DIV/0!</v>
      </c>
    </row>
    <row r="71" spans="1:5" ht="150" hidden="1" x14ac:dyDescent="0.3">
      <c r="A71" s="32" t="s">
        <v>100</v>
      </c>
      <c r="B71" s="33" t="s">
        <v>101</v>
      </c>
      <c r="C71" s="18"/>
      <c r="D71" s="18"/>
      <c r="E71" s="24" t="e">
        <f t="shared" si="0"/>
        <v>#DIV/0!</v>
      </c>
    </row>
    <row r="72" spans="1:5" ht="118.5" customHeight="1" x14ac:dyDescent="0.3">
      <c r="A72" s="34" t="s">
        <v>102</v>
      </c>
      <c r="B72" s="35" t="s">
        <v>103</v>
      </c>
      <c r="C72" s="17">
        <f t="shared" ref="C72:D72" si="18">C73+C80</f>
        <v>22269400</v>
      </c>
      <c r="D72" s="17">
        <f t="shared" si="18"/>
        <v>12479812.59</v>
      </c>
      <c r="E72" s="27">
        <f t="shared" si="0"/>
        <v>56.040183345756958</v>
      </c>
    </row>
    <row r="73" spans="1:5" ht="164.25" customHeight="1" x14ac:dyDescent="0.3">
      <c r="A73" s="32" t="s">
        <v>104</v>
      </c>
      <c r="B73" s="33" t="s">
        <v>105</v>
      </c>
      <c r="C73" s="18">
        <f>C74+C78+C76</f>
        <v>17769400</v>
      </c>
      <c r="D73" s="18">
        <f>D74+D78+D76</f>
        <v>9479812.5899999999</v>
      </c>
      <c r="E73" s="24">
        <f t="shared" si="0"/>
        <v>53.349086575798843</v>
      </c>
    </row>
    <row r="74" spans="1:5" ht="150" customHeight="1" x14ac:dyDescent="0.3">
      <c r="A74" s="32" t="s">
        <v>106</v>
      </c>
      <c r="B74" s="33" t="s">
        <v>107</v>
      </c>
      <c r="C74" s="18">
        <f>C75</f>
        <v>9410000</v>
      </c>
      <c r="D74" s="18">
        <f t="shared" ref="C74:D76" si="19">D75</f>
        <v>4939568.0599999996</v>
      </c>
      <c r="E74" s="24">
        <f t="shared" si="0"/>
        <v>52.492753028692874</v>
      </c>
    </row>
    <row r="75" spans="1:5" ht="144.75" customHeight="1" x14ac:dyDescent="0.3">
      <c r="A75" s="29" t="s">
        <v>409</v>
      </c>
      <c r="B75" s="33" t="s">
        <v>410</v>
      </c>
      <c r="C75" s="18">
        <v>9410000</v>
      </c>
      <c r="D75" s="18">
        <v>4939568.0599999996</v>
      </c>
      <c r="E75" s="24">
        <f t="shared" si="0"/>
        <v>52.492753028692874</v>
      </c>
    </row>
    <row r="76" spans="1:5" ht="180" customHeight="1" x14ac:dyDescent="0.3">
      <c r="A76" s="37" t="s">
        <v>513</v>
      </c>
      <c r="B76" s="38" t="s">
        <v>514</v>
      </c>
      <c r="C76" s="18">
        <f t="shared" si="19"/>
        <v>59400</v>
      </c>
      <c r="D76" s="18">
        <f t="shared" si="19"/>
        <v>44096</v>
      </c>
      <c r="E76" s="24">
        <f t="shared" si="0"/>
        <v>74.235690235690228</v>
      </c>
    </row>
    <row r="77" spans="1:5" ht="135.75" customHeight="1" x14ac:dyDescent="0.3">
      <c r="A77" s="37" t="s">
        <v>515</v>
      </c>
      <c r="B77" s="38" t="s">
        <v>516</v>
      </c>
      <c r="C77" s="18">
        <v>59400</v>
      </c>
      <c r="D77" s="18">
        <v>44096</v>
      </c>
      <c r="E77" s="24">
        <f t="shared" si="0"/>
        <v>74.235690235690228</v>
      </c>
    </row>
    <row r="78" spans="1:5" ht="92.25" customHeight="1" x14ac:dyDescent="0.3">
      <c r="A78" s="32" t="s">
        <v>108</v>
      </c>
      <c r="B78" s="33" t="s">
        <v>109</v>
      </c>
      <c r="C78" s="18">
        <f t="shared" ref="C78:D78" si="20">C79</f>
        <v>8300000</v>
      </c>
      <c r="D78" s="18">
        <f t="shared" si="20"/>
        <v>4496148.53</v>
      </c>
      <c r="E78" s="24">
        <f t="shared" ref="E78:E141" si="21">D78/C78*100</f>
        <v>54.170464216867472</v>
      </c>
    </row>
    <row r="79" spans="1:5" ht="81" customHeight="1" x14ac:dyDescent="0.3">
      <c r="A79" s="29" t="s">
        <v>411</v>
      </c>
      <c r="B79" s="33" t="s">
        <v>412</v>
      </c>
      <c r="C79" s="18">
        <v>8300000</v>
      </c>
      <c r="D79" s="18">
        <v>4496148.53</v>
      </c>
      <c r="E79" s="24">
        <f t="shared" si="21"/>
        <v>54.170464216867472</v>
      </c>
    </row>
    <row r="80" spans="1:5" ht="147.75" customHeight="1" x14ac:dyDescent="0.3">
      <c r="A80" s="32" t="s">
        <v>110</v>
      </c>
      <c r="B80" s="33" t="s">
        <v>111</v>
      </c>
      <c r="C80" s="18">
        <f t="shared" ref="C80:D81" si="22">C81</f>
        <v>4500000</v>
      </c>
      <c r="D80" s="18">
        <f t="shared" si="22"/>
        <v>3000000</v>
      </c>
      <c r="E80" s="24">
        <f t="shared" si="21"/>
        <v>66.666666666666657</v>
      </c>
    </row>
    <row r="81" spans="1:5" ht="150.75" customHeight="1" x14ac:dyDescent="0.3">
      <c r="A81" s="32" t="s">
        <v>112</v>
      </c>
      <c r="B81" s="33" t="s">
        <v>113</v>
      </c>
      <c r="C81" s="18">
        <f t="shared" si="22"/>
        <v>4500000</v>
      </c>
      <c r="D81" s="18">
        <f t="shared" si="22"/>
        <v>3000000</v>
      </c>
      <c r="E81" s="24">
        <f t="shared" si="21"/>
        <v>66.666666666666657</v>
      </c>
    </row>
    <row r="82" spans="1:5" ht="151.5" customHeight="1" x14ac:dyDescent="0.3">
      <c r="A82" s="32" t="s">
        <v>413</v>
      </c>
      <c r="B82" s="33" t="s">
        <v>414</v>
      </c>
      <c r="C82" s="18">
        <v>4500000</v>
      </c>
      <c r="D82" s="18">
        <v>3000000</v>
      </c>
      <c r="E82" s="24">
        <f t="shared" si="21"/>
        <v>66.666666666666657</v>
      </c>
    </row>
    <row r="83" spans="1:5" ht="58.5" customHeight="1" x14ac:dyDescent="0.3">
      <c r="A83" s="34" t="s">
        <v>114</v>
      </c>
      <c r="B83" s="35" t="s">
        <v>115</v>
      </c>
      <c r="C83" s="17">
        <f t="shared" ref="C83:D83" si="23">C84</f>
        <v>336230</v>
      </c>
      <c r="D83" s="17">
        <f t="shared" si="23"/>
        <v>255368.68</v>
      </c>
      <c r="E83" s="27">
        <f t="shared" si="21"/>
        <v>75.950593343842016</v>
      </c>
    </row>
    <row r="84" spans="1:5" ht="58.5" customHeight="1" x14ac:dyDescent="0.3">
      <c r="A84" s="32" t="s">
        <v>116</v>
      </c>
      <c r="B84" s="33" t="s">
        <v>117</v>
      </c>
      <c r="C84" s="18">
        <f t="shared" ref="C84:D84" si="24">C85+C86+C87+C88</f>
        <v>336230</v>
      </c>
      <c r="D84" s="18">
        <f t="shared" si="24"/>
        <v>255368.68</v>
      </c>
      <c r="E84" s="24">
        <f t="shared" si="21"/>
        <v>75.950593343842016</v>
      </c>
    </row>
    <row r="85" spans="1:5" ht="54.75" customHeight="1" x14ac:dyDescent="0.3">
      <c r="A85" s="32" t="s">
        <v>118</v>
      </c>
      <c r="B85" s="33" t="s">
        <v>119</v>
      </c>
      <c r="C85" s="18">
        <v>119320</v>
      </c>
      <c r="D85" s="18">
        <v>99570.03</v>
      </c>
      <c r="E85" s="24">
        <f t="shared" si="21"/>
        <v>83.447896413007044</v>
      </c>
    </row>
    <row r="86" spans="1:5" ht="20.45" hidden="1" customHeight="1" x14ac:dyDescent="0.3">
      <c r="A86" s="32" t="s">
        <v>120</v>
      </c>
      <c r="B86" s="33" t="s">
        <v>121</v>
      </c>
      <c r="C86" s="18"/>
      <c r="D86" s="18"/>
      <c r="E86" s="24"/>
    </row>
    <row r="87" spans="1:5" ht="58.5" customHeight="1" x14ac:dyDescent="0.3">
      <c r="A87" s="32" t="s">
        <v>122</v>
      </c>
      <c r="B87" s="33" t="s">
        <v>123</v>
      </c>
      <c r="C87" s="18">
        <v>15950</v>
      </c>
      <c r="D87" s="18">
        <v>14343.5</v>
      </c>
      <c r="E87" s="24">
        <f t="shared" si="21"/>
        <v>89.927899686520377</v>
      </c>
    </row>
    <row r="88" spans="1:5" ht="55.5" customHeight="1" x14ac:dyDescent="0.3">
      <c r="A88" s="32" t="s">
        <v>124</v>
      </c>
      <c r="B88" s="33" t="s">
        <v>125</v>
      </c>
      <c r="C88" s="18">
        <f t="shared" ref="C88:D88" si="25">C89+C90</f>
        <v>200960</v>
      </c>
      <c r="D88" s="18">
        <f t="shared" si="25"/>
        <v>141455.15</v>
      </c>
      <c r="E88" s="24">
        <f t="shared" si="21"/>
        <v>70.389704418789805</v>
      </c>
    </row>
    <row r="89" spans="1:5" ht="45.75" customHeight="1" x14ac:dyDescent="0.3">
      <c r="A89" s="32" t="s">
        <v>126</v>
      </c>
      <c r="B89" s="33" t="s">
        <v>127</v>
      </c>
      <c r="C89" s="18">
        <v>131670</v>
      </c>
      <c r="D89" s="18">
        <v>85743.27</v>
      </c>
      <c r="E89" s="24">
        <f t="shared" si="21"/>
        <v>65.119822282980181</v>
      </c>
    </row>
    <row r="90" spans="1:5" ht="62.25" customHeight="1" x14ac:dyDescent="0.3">
      <c r="A90" s="32" t="s">
        <v>128</v>
      </c>
      <c r="B90" s="33" t="s">
        <v>129</v>
      </c>
      <c r="C90" s="18">
        <v>69290</v>
      </c>
      <c r="D90" s="18">
        <v>55711.88</v>
      </c>
      <c r="E90" s="24">
        <f t="shared" si="21"/>
        <v>80.403925530379567</v>
      </c>
    </row>
    <row r="91" spans="1:5" ht="63.75" customHeight="1" x14ac:dyDescent="0.3">
      <c r="A91" s="34" t="s">
        <v>130</v>
      </c>
      <c r="B91" s="35" t="s">
        <v>517</v>
      </c>
      <c r="C91" s="17">
        <f>C92+C95</f>
        <v>3523796</v>
      </c>
      <c r="D91" s="17">
        <f>D92+D95</f>
        <v>2620881.0500000003</v>
      </c>
      <c r="E91" s="27">
        <f t="shared" si="21"/>
        <v>74.376639567103211</v>
      </c>
    </row>
    <row r="92" spans="1:5" ht="31.5" customHeight="1" x14ac:dyDescent="0.3">
      <c r="A92" s="32" t="s">
        <v>131</v>
      </c>
      <c r="B92" s="33" t="s">
        <v>132</v>
      </c>
      <c r="C92" s="18">
        <f t="shared" ref="C92:D93" si="26">C93</f>
        <v>3159500</v>
      </c>
      <c r="D92" s="18">
        <f t="shared" si="26"/>
        <v>2253821.66</v>
      </c>
      <c r="E92" s="24">
        <f t="shared" si="21"/>
        <v>71.334757398322523</v>
      </c>
    </row>
    <row r="93" spans="1:5" ht="46.5" customHeight="1" x14ac:dyDescent="0.3">
      <c r="A93" s="32" t="s">
        <v>133</v>
      </c>
      <c r="B93" s="33" t="s">
        <v>134</v>
      </c>
      <c r="C93" s="18">
        <f>C94</f>
        <v>3159500</v>
      </c>
      <c r="D93" s="18">
        <f t="shared" si="26"/>
        <v>2253821.66</v>
      </c>
      <c r="E93" s="24">
        <f t="shared" si="21"/>
        <v>71.334757398322523</v>
      </c>
    </row>
    <row r="94" spans="1:5" ht="62.25" customHeight="1" x14ac:dyDescent="0.3">
      <c r="A94" s="32" t="s">
        <v>415</v>
      </c>
      <c r="B94" s="33" t="s">
        <v>425</v>
      </c>
      <c r="C94" s="18">
        <v>3159500</v>
      </c>
      <c r="D94" s="18">
        <v>2253821.66</v>
      </c>
      <c r="E94" s="24">
        <f t="shared" si="21"/>
        <v>71.334757398322523</v>
      </c>
    </row>
    <row r="95" spans="1:5" ht="50.25" customHeight="1" x14ac:dyDescent="0.3">
      <c r="A95" s="32" t="s">
        <v>135</v>
      </c>
      <c r="B95" s="33" t="s">
        <v>136</v>
      </c>
      <c r="C95" s="18">
        <f t="shared" ref="C95" si="27">C96+C98</f>
        <v>364296</v>
      </c>
      <c r="D95" s="18">
        <f>D96+D98</f>
        <v>367059.39</v>
      </c>
      <c r="E95" s="24">
        <f t="shared" si="21"/>
        <v>100.7585562290006</v>
      </c>
    </row>
    <row r="96" spans="1:5" ht="76.5" customHeight="1" x14ac:dyDescent="0.3">
      <c r="A96" s="32" t="s">
        <v>137</v>
      </c>
      <c r="B96" s="33" t="s">
        <v>138</v>
      </c>
      <c r="C96" s="18">
        <f>C97</f>
        <v>1200</v>
      </c>
      <c r="D96" s="18">
        <f>D97</f>
        <v>1198.2</v>
      </c>
      <c r="E96" s="24">
        <f t="shared" si="21"/>
        <v>99.850000000000009</v>
      </c>
    </row>
    <row r="97" spans="1:5" ht="76.5" customHeight="1" x14ac:dyDescent="0.3">
      <c r="A97" s="32" t="s">
        <v>510</v>
      </c>
      <c r="B97" s="33" t="s">
        <v>509</v>
      </c>
      <c r="C97" s="18">
        <v>1200</v>
      </c>
      <c r="D97" s="18">
        <v>1198.2</v>
      </c>
      <c r="E97" s="24">
        <f t="shared" si="21"/>
        <v>99.850000000000009</v>
      </c>
    </row>
    <row r="98" spans="1:5" ht="45" customHeight="1" x14ac:dyDescent="0.3">
      <c r="A98" s="32" t="s">
        <v>139</v>
      </c>
      <c r="B98" s="33" t="s">
        <v>140</v>
      </c>
      <c r="C98" s="18">
        <f t="shared" ref="C98:D98" si="28">C99</f>
        <v>363096</v>
      </c>
      <c r="D98" s="18">
        <f t="shared" si="28"/>
        <v>365861.19</v>
      </c>
      <c r="E98" s="24">
        <f t="shared" si="21"/>
        <v>100.76155892656489</v>
      </c>
    </row>
    <row r="99" spans="1:5" ht="62.25" customHeight="1" x14ac:dyDescent="0.3">
      <c r="A99" s="32" t="s">
        <v>416</v>
      </c>
      <c r="B99" s="33" t="s">
        <v>417</v>
      </c>
      <c r="C99" s="18">
        <v>363096</v>
      </c>
      <c r="D99" s="18">
        <v>365861.19</v>
      </c>
      <c r="E99" s="24">
        <f t="shared" si="21"/>
        <v>100.76155892656489</v>
      </c>
    </row>
    <row r="100" spans="1:5" ht="63.75" customHeight="1" x14ac:dyDescent="0.3">
      <c r="A100" s="34" t="s">
        <v>141</v>
      </c>
      <c r="B100" s="35" t="s">
        <v>142</v>
      </c>
      <c r="C100" s="17">
        <f t="shared" ref="C100:D100" si="29">C101+C109</f>
        <v>3734300</v>
      </c>
      <c r="D100" s="17">
        <f t="shared" si="29"/>
        <v>2759378.86</v>
      </c>
      <c r="E100" s="27">
        <f t="shared" si="21"/>
        <v>73.892800792651897</v>
      </c>
    </row>
    <row r="101" spans="1:5" ht="138" customHeight="1" x14ac:dyDescent="0.3">
      <c r="A101" s="39" t="s">
        <v>143</v>
      </c>
      <c r="B101" s="33" t="s">
        <v>518</v>
      </c>
      <c r="C101" s="18">
        <f>C104+C108</f>
        <v>3543000</v>
      </c>
      <c r="D101" s="18">
        <f>D104+D108</f>
        <v>2512325.67</v>
      </c>
      <c r="E101" s="24">
        <f t="shared" si="21"/>
        <v>70.909558848433534</v>
      </c>
    </row>
    <row r="102" spans="1:5" ht="93.75" hidden="1" customHeight="1" x14ac:dyDescent="0.3">
      <c r="A102" s="39" t="s">
        <v>519</v>
      </c>
      <c r="B102" s="33" t="s">
        <v>520</v>
      </c>
      <c r="C102" s="18"/>
      <c r="D102" s="18"/>
      <c r="E102" s="24" t="e">
        <f t="shared" si="21"/>
        <v>#DIV/0!</v>
      </c>
    </row>
    <row r="103" spans="1:5" ht="10.5" hidden="1" customHeight="1" x14ac:dyDescent="0.3">
      <c r="A103" s="39" t="s">
        <v>534</v>
      </c>
      <c r="B103" s="33" t="s">
        <v>521</v>
      </c>
      <c r="C103" s="18"/>
      <c r="D103" s="18"/>
      <c r="E103" s="24" t="e">
        <f t="shared" si="21"/>
        <v>#DIV/0!</v>
      </c>
    </row>
    <row r="104" spans="1:5" ht="172.5" customHeight="1" x14ac:dyDescent="0.3">
      <c r="A104" s="39" t="s">
        <v>418</v>
      </c>
      <c r="B104" s="33" t="s">
        <v>505</v>
      </c>
      <c r="C104" s="18">
        <v>3543000</v>
      </c>
      <c r="D104" s="18">
        <v>2512325.67</v>
      </c>
      <c r="E104" s="24">
        <f t="shared" si="21"/>
        <v>70.909558848433534</v>
      </c>
    </row>
    <row r="105" spans="1:5" ht="53.25" hidden="1" customHeight="1" x14ac:dyDescent="0.3">
      <c r="A105" s="39" t="s">
        <v>144</v>
      </c>
      <c r="B105" s="33" t="s">
        <v>145</v>
      </c>
      <c r="C105" s="18"/>
      <c r="D105" s="18"/>
      <c r="E105" s="24" t="e">
        <f t="shared" si="21"/>
        <v>#DIV/0!</v>
      </c>
    </row>
    <row r="106" spans="1:5" ht="90.75" hidden="1" customHeight="1" x14ac:dyDescent="0.3">
      <c r="A106" s="39" t="s">
        <v>146</v>
      </c>
      <c r="B106" s="33" t="s">
        <v>147</v>
      </c>
      <c r="C106" s="18"/>
      <c r="D106" s="18"/>
      <c r="E106" s="24" t="e">
        <f t="shared" si="21"/>
        <v>#DIV/0!</v>
      </c>
    </row>
    <row r="107" spans="1:5" ht="81.75" hidden="1" customHeight="1" x14ac:dyDescent="0.3">
      <c r="A107" s="39" t="s">
        <v>148</v>
      </c>
      <c r="B107" s="33" t="s">
        <v>149</v>
      </c>
      <c r="C107" s="18"/>
      <c r="D107" s="18"/>
      <c r="E107" s="24" t="e">
        <f t="shared" si="21"/>
        <v>#DIV/0!</v>
      </c>
    </row>
    <row r="108" spans="1:5" ht="168.75" hidden="1" x14ac:dyDescent="0.3">
      <c r="A108" s="39" t="s">
        <v>150</v>
      </c>
      <c r="B108" s="33" t="s">
        <v>151</v>
      </c>
      <c r="C108" s="18"/>
      <c r="D108" s="18"/>
      <c r="E108" s="24" t="e">
        <f t="shared" si="21"/>
        <v>#DIV/0!</v>
      </c>
    </row>
    <row r="109" spans="1:5" ht="83.25" customHeight="1" x14ac:dyDescent="0.3">
      <c r="A109" s="39" t="s">
        <v>152</v>
      </c>
      <c r="B109" s="33" t="s">
        <v>153</v>
      </c>
      <c r="C109" s="18">
        <f t="shared" ref="C109:D109" si="30">C110+C112</f>
        <v>191300</v>
      </c>
      <c r="D109" s="18">
        <f t="shared" si="30"/>
        <v>247053.19</v>
      </c>
      <c r="E109" s="24">
        <f t="shared" si="21"/>
        <v>129.14437532671198</v>
      </c>
    </row>
    <row r="110" spans="1:5" ht="90.75" customHeight="1" x14ac:dyDescent="0.3">
      <c r="A110" s="39" t="s">
        <v>154</v>
      </c>
      <c r="B110" s="33" t="s">
        <v>155</v>
      </c>
      <c r="C110" s="18">
        <f t="shared" ref="C110:D110" si="31">C111</f>
        <v>191300</v>
      </c>
      <c r="D110" s="18">
        <f t="shared" si="31"/>
        <v>247053.19</v>
      </c>
      <c r="E110" s="24">
        <f t="shared" si="21"/>
        <v>129.14437532671198</v>
      </c>
    </row>
    <row r="111" spans="1:5" ht="85.15" customHeight="1" x14ac:dyDescent="0.3">
      <c r="A111" s="39" t="s">
        <v>485</v>
      </c>
      <c r="B111" s="33" t="s">
        <v>419</v>
      </c>
      <c r="C111" s="18">
        <v>191300</v>
      </c>
      <c r="D111" s="18">
        <v>247053.19</v>
      </c>
      <c r="E111" s="24">
        <f t="shared" si="21"/>
        <v>129.14437532671198</v>
      </c>
    </row>
    <row r="112" spans="1:5" ht="50.25" hidden="1" customHeight="1" x14ac:dyDescent="0.3">
      <c r="A112" s="39" t="s">
        <v>156</v>
      </c>
      <c r="B112" s="33" t="s">
        <v>157</v>
      </c>
      <c r="C112" s="18"/>
      <c r="D112" s="18"/>
      <c r="E112" s="24" t="e">
        <f t="shared" si="21"/>
        <v>#DIV/0!</v>
      </c>
    </row>
    <row r="113" spans="1:5" ht="20.45" hidden="1" customHeight="1" x14ac:dyDescent="0.3">
      <c r="A113" s="39" t="s">
        <v>158</v>
      </c>
      <c r="B113" s="33" t="s">
        <v>159</v>
      </c>
      <c r="C113" s="18"/>
      <c r="D113" s="18"/>
      <c r="E113" s="24" t="e">
        <f t="shared" si="21"/>
        <v>#DIV/0!</v>
      </c>
    </row>
    <row r="114" spans="1:5" ht="63" customHeight="1" x14ac:dyDescent="0.3">
      <c r="A114" s="34" t="s">
        <v>160</v>
      </c>
      <c r="B114" s="35" t="s">
        <v>161</v>
      </c>
      <c r="C114" s="17">
        <f t="shared" ref="C114:D114" si="32">C115+C165+C167+C176+C177+C190</f>
        <v>2068800.76</v>
      </c>
      <c r="D114" s="17">
        <f t="shared" si="32"/>
        <v>7557204.4399999995</v>
      </c>
      <c r="E114" s="27">
        <f t="shared" si="21"/>
        <v>365.29397059966271</v>
      </c>
    </row>
    <row r="115" spans="1:5" ht="96" customHeight="1" x14ac:dyDescent="0.3">
      <c r="A115" s="32" t="s">
        <v>162</v>
      </c>
      <c r="B115" s="33" t="s">
        <v>163</v>
      </c>
      <c r="C115" s="18">
        <f t="shared" ref="C115:D115" si="33">C116+C119+C122+C125+C128+C131+C134+C137+C139+C142+C145+C149+C151+C154+C157+C160+C163</f>
        <v>933000</v>
      </c>
      <c r="D115" s="18">
        <f t="shared" si="33"/>
        <v>1040911.1599999999</v>
      </c>
      <c r="E115" s="24">
        <f t="shared" si="21"/>
        <v>111.56604072883172</v>
      </c>
    </row>
    <row r="116" spans="1:5" ht="149.25" customHeight="1" x14ac:dyDescent="0.3">
      <c r="A116" s="32" t="s">
        <v>164</v>
      </c>
      <c r="B116" s="33" t="s">
        <v>165</v>
      </c>
      <c r="C116" s="18">
        <f t="shared" ref="C116:D116" si="34">C117+C118</f>
        <v>4000</v>
      </c>
      <c r="D116" s="18">
        <f t="shared" si="34"/>
        <v>3850</v>
      </c>
      <c r="E116" s="24">
        <f t="shared" si="21"/>
        <v>96.25</v>
      </c>
    </row>
    <row r="117" spans="1:5" ht="187.5" customHeight="1" x14ac:dyDescent="0.3">
      <c r="A117" s="32" t="s">
        <v>166</v>
      </c>
      <c r="B117" s="33" t="s">
        <v>167</v>
      </c>
      <c r="C117" s="18">
        <v>4000</v>
      </c>
      <c r="D117" s="18">
        <v>3850</v>
      </c>
      <c r="E117" s="24">
        <f t="shared" si="21"/>
        <v>96.25</v>
      </c>
    </row>
    <row r="118" spans="1:5" ht="3.75" hidden="1" customHeight="1" x14ac:dyDescent="0.3">
      <c r="A118" s="32" t="s">
        <v>168</v>
      </c>
      <c r="B118" s="33" t="s">
        <v>169</v>
      </c>
      <c r="C118" s="18"/>
      <c r="D118" s="18"/>
      <c r="E118" s="24" t="e">
        <f t="shared" si="21"/>
        <v>#DIV/0!</v>
      </c>
    </row>
    <row r="119" spans="1:5" ht="210" customHeight="1" x14ac:dyDescent="0.3">
      <c r="A119" s="32" t="s">
        <v>170</v>
      </c>
      <c r="B119" s="33" t="s">
        <v>171</v>
      </c>
      <c r="C119" s="18">
        <f t="shared" ref="C119:D119" si="35">C120+C121</f>
        <v>18500</v>
      </c>
      <c r="D119" s="18">
        <f t="shared" si="35"/>
        <v>39247.58</v>
      </c>
      <c r="E119" s="24">
        <f t="shared" si="21"/>
        <v>212.14908108108111</v>
      </c>
    </row>
    <row r="120" spans="1:5" ht="187.5" customHeight="1" x14ac:dyDescent="0.3">
      <c r="A120" s="32" t="s">
        <v>172</v>
      </c>
      <c r="B120" s="33" t="s">
        <v>173</v>
      </c>
      <c r="C120" s="18">
        <v>18500</v>
      </c>
      <c r="D120" s="18">
        <v>39247.58</v>
      </c>
      <c r="E120" s="24">
        <f t="shared" si="21"/>
        <v>212.14908108108111</v>
      </c>
    </row>
    <row r="121" spans="1:5" ht="87" hidden="1" customHeight="1" x14ac:dyDescent="0.3">
      <c r="A121" s="32" t="s">
        <v>174</v>
      </c>
      <c r="B121" s="33" t="s">
        <v>175</v>
      </c>
      <c r="C121" s="18"/>
      <c r="D121" s="18"/>
      <c r="E121" s="24" t="e">
        <f t="shared" si="21"/>
        <v>#DIV/0!</v>
      </c>
    </row>
    <row r="122" spans="1:5" ht="6.75" hidden="1" customHeight="1" x14ac:dyDescent="0.3">
      <c r="A122" s="32" t="s">
        <v>176</v>
      </c>
      <c r="B122" s="33" t="s">
        <v>177</v>
      </c>
      <c r="C122" s="18">
        <f t="shared" ref="C122:D122" si="36">C123+C124</f>
        <v>0</v>
      </c>
      <c r="D122" s="18">
        <f t="shared" si="36"/>
        <v>6000</v>
      </c>
      <c r="E122" s="24" t="e">
        <f t="shared" si="21"/>
        <v>#DIV/0!</v>
      </c>
    </row>
    <row r="123" spans="1:5" ht="172.5" customHeight="1" x14ac:dyDescent="0.3">
      <c r="A123" s="32" t="s">
        <v>178</v>
      </c>
      <c r="B123" s="33" t="s">
        <v>179</v>
      </c>
      <c r="C123" s="18">
        <v>0</v>
      </c>
      <c r="D123" s="18">
        <v>6000</v>
      </c>
      <c r="E123" s="24"/>
    </row>
    <row r="124" spans="1:5" ht="70.5" hidden="1" customHeight="1" x14ac:dyDescent="0.3">
      <c r="A124" s="32" t="s">
        <v>180</v>
      </c>
      <c r="B124" s="33" t="s">
        <v>181</v>
      </c>
      <c r="C124" s="18"/>
      <c r="D124" s="18"/>
      <c r="E124" s="24" t="e">
        <f t="shared" si="21"/>
        <v>#DIV/0!</v>
      </c>
    </row>
    <row r="125" spans="1:5" ht="69" hidden="1" customHeight="1" x14ac:dyDescent="0.3">
      <c r="A125" s="32" t="s">
        <v>182</v>
      </c>
      <c r="B125" s="33" t="s">
        <v>183</v>
      </c>
      <c r="C125" s="18">
        <f t="shared" ref="C125:D125" si="37">C126+C127</f>
        <v>0</v>
      </c>
      <c r="D125" s="18">
        <f t="shared" si="37"/>
        <v>0</v>
      </c>
      <c r="E125" s="24" t="e">
        <f t="shared" si="21"/>
        <v>#DIV/0!</v>
      </c>
    </row>
    <row r="126" spans="1:5" ht="96.75" hidden="1" customHeight="1" x14ac:dyDescent="0.3">
      <c r="A126" s="32" t="s">
        <v>184</v>
      </c>
      <c r="B126" s="33" t="s">
        <v>185</v>
      </c>
      <c r="C126" s="18"/>
      <c r="D126" s="18"/>
      <c r="E126" s="24" t="e">
        <f t="shared" si="21"/>
        <v>#DIV/0!</v>
      </c>
    </row>
    <row r="127" spans="1:5" ht="75.75" hidden="1" customHeight="1" x14ac:dyDescent="0.3">
      <c r="A127" s="32" t="s">
        <v>186</v>
      </c>
      <c r="B127" s="33" t="s">
        <v>187</v>
      </c>
      <c r="C127" s="18"/>
      <c r="D127" s="18"/>
      <c r="E127" s="24" t="e">
        <f t="shared" si="21"/>
        <v>#DIV/0!</v>
      </c>
    </row>
    <row r="128" spans="1:5" ht="70.5" hidden="1" customHeight="1" x14ac:dyDescent="0.3">
      <c r="A128" s="32" t="s">
        <v>188</v>
      </c>
      <c r="B128" s="33" t="s">
        <v>189</v>
      </c>
      <c r="C128" s="18"/>
      <c r="D128" s="18"/>
      <c r="E128" s="24" t="e">
        <f t="shared" si="21"/>
        <v>#DIV/0!</v>
      </c>
    </row>
    <row r="129" spans="1:5" ht="77.25" hidden="1" customHeight="1" x14ac:dyDescent="0.3">
      <c r="A129" s="32" t="s">
        <v>190</v>
      </c>
      <c r="B129" s="33" t="s">
        <v>191</v>
      </c>
      <c r="C129" s="18"/>
      <c r="D129" s="18"/>
      <c r="E129" s="24" t="e">
        <f t="shared" si="21"/>
        <v>#DIV/0!</v>
      </c>
    </row>
    <row r="130" spans="1:5" ht="87.75" hidden="1" customHeight="1" x14ac:dyDescent="0.3">
      <c r="A130" s="32" t="s">
        <v>192</v>
      </c>
      <c r="B130" s="33" t="s">
        <v>193</v>
      </c>
      <c r="C130" s="18"/>
      <c r="D130" s="18"/>
      <c r="E130" s="24" t="e">
        <f t="shared" si="21"/>
        <v>#DIV/0!</v>
      </c>
    </row>
    <row r="131" spans="1:5" ht="67.5" hidden="1" customHeight="1" x14ac:dyDescent="0.3">
      <c r="A131" s="32" t="s">
        <v>194</v>
      </c>
      <c r="B131" s="33" t="s">
        <v>195</v>
      </c>
      <c r="C131" s="18"/>
      <c r="D131" s="18"/>
      <c r="E131" s="24" t="e">
        <f t="shared" si="21"/>
        <v>#DIV/0!</v>
      </c>
    </row>
    <row r="132" spans="1:5" ht="87.75" hidden="1" customHeight="1" x14ac:dyDescent="0.3">
      <c r="A132" s="32" t="s">
        <v>196</v>
      </c>
      <c r="B132" s="33" t="s">
        <v>197</v>
      </c>
      <c r="C132" s="18"/>
      <c r="D132" s="18"/>
      <c r="E132" s="24" t="e">
        <f t="shared" si="21"/>
        <v>#DIV/0!</v>
      </c>
    </row>
    <row r="133" spans="1:5" ht="76.5" hidden="1" customHeight="1" x14ac:dyDescent="0.3">
      <c r="A133" s="32" t="s">
        <v>198</v>
      </c>
      <c r="B133" s="33" t="s">
        <v>199</v>
      </c>
      <c r="C133" s="18"/>
      <c r="D133" s="18"/>
      <c r="E133" s="24" t="e">
        <f t="shared" si="21"/>
        <v>#DIV/0!</v>
      </c>
    </row>
    <row r="134" spans="1:5" ht="54.75" hidden="1" customHeight="1" x14ac:dyDescent="0.3">
      <c r="A134" s="32" t="s">
        <v>200</v>
      </c>
      <c r="B134" s="33" t="s">
        <v>201</v>
      </c>
      <c r="C134" s="18"/>
      <c r="D134" s="18"/>
      <c r="E134" s="24" t="e">
        <f t="shared" si="21"/>
        <v>#DIV/0!</v>
      </c>
    </row>
    <row r="135" spans="1:5" ht="75.75" hidden="1" customHeight="1" x14ac:dyDescent="0.3">
      <c r="A135" s="32" t="s">
        <v>202</v>
      </c>
      <c r="B135" s="33" t="s">
        <v>203</v>
      </c>
      <c r="C135" s="18"/>
      <c r="D135" s="18"/>
      <c r="E135" s="24" t="e">
        <f t="shared" si="21"/>
        <v>#DIV/0!</v>
      </c>
    </row>
    <row r="136" spans="1:5" ht="72.75" hidden="1" customHeight="1" x14ac:dyDescent="0.3">
      <c r="A136" s="32" t="s">
        <v>204</v>
      </c>
      <c r="B136" s="33" t="s">
        <v>205</v>
      </c>
      <c r="C136" s="18"/>
      <c r="D136" s="18"/>
      <c r="E136" s="24" t="e">
        <f t="shared" si="21"/>
        <v>#DIV/0!</v>
      </c>
    </row>
    <row r="137" spans="1:5" ht="63" hidden="1" customHeight="1" x14ac:dyDescent="0.3">
      <c r="A137" s="32" t="s">
        <v>206</v>
      </c>
      <c r="B137" s="33" t="s">
        <v>207</v>
      </c>
      <c r="C137" s="18"/>
      <c r="D137" s="18"/>
      <c r="E137" s="24" t="e">
        <f t="shared" si="21"/>
        <v>#DIV/0!</v>
      </c>
    </row>
    <row r="138" spans="1:5" ht="85.5" hidden="1" customHeight="1" x14ac:dyDescent="0.3">
      <c r="A138" s="32" t="s">
        <v>208</v>
      </c>
      <c r="B138" s="33" t="s">
        <v>209</v>
      </c>
      <c r="C138" s="18"/>
      <c r="D138" s="18"/>
      <c r="E138" s="24" t="e">
        <f t="shared" si="21"/>
        <v>#DIV/0!</v>
      </c>
    </row>
    <row r="139" spans="1:5" ht="70.5" hidden="1" customHeight="1" x14ac:dyDescent="0.3">
      <c r="A139" s="32" t="s">
        <v>210</v>
      </c>
      <c r="B139" s="33" t="s">
        <v>211</v>
      </c>
      <c r="C139" s="18">
        <f t="shared" ref="C139:D139" si="38">C140</f>
        <v>0</v>
      </c>
      <c r="D139" s="18">
        <f t="shared" si="38"/>
        <v>0</v>
      </c>
      <c r="E139" s="24" t="e">
        <f t="shared" si="21"/>
        <v>#DIV/0!</v>
      </c>
    </row>
    <row r="140" spans="1:5" ht="85.5" hidden="1" customHeight="1" x14ac:dyDescent="0.3">
      <c r="A140" s="32" t="s">
        <v>212</v>
      </c>
      <c r="B140" s="33" t="s">
        <v>213</v>
      </c>
      <c r="C140" s="18"/>
      <c r="D140" s="18"/>
      <c r="E140" s="24" t="e">
        <f t="shared" si="21"/>
        <v>#DIV/0!</v>
      </c>
    </row>
    <row r="141" spans="1:5" ht="72.75" hidden="1" customHeight="1" x14ac:dyDescent="0.3">
      <c r="A141" s="32" t="s">
        <v>214</v>
      </c>
      <c r="B141" s="33" t="s">
        <v>215</v>
      </c>
      <c r="C141" s="18"/>
      <c r="D141" s="18"/>
      <c r="E141" s="24" t="e">
        <f t="shared" si="21"/>
        <v>#DIV/0!</v>
      </c>
    </row>
    <row r="142" spans="1:5" ht="189" customHeight="1" x14ac:dyDescent="0.3">
      <c r="A142" s="32" t="s">
        <v>216</v>
      </c>
      <c r="B142" s="33" t="s">
        <v>217</v>
      </c>
      <c r="C142" s="18">
        <f t="shared" ref="C142:D142" si="39">C143</f>
        <v>32500</v>
      </c>
      <c r="D142" s="18">
        <f t="shared" si="39"/>
        <v>45000</v>
      </c>
      <c r="E142" s="24">
        <f t="shared" ref="E142:E205" si="40">D142/C142*100</f>
        <v>138.46153846153845</v>
      </c>
    </row>
    <row r="143" spans="1:5" ht="208.5" customHeight="1" x14ac:dyDescent="0.3">
      <c r="A143" s="32" t="s">
        <v>218</v>
      </c>
      <c r="B143" s="33" t="s">
        <v>219</v>
      </c>
      <c r="C143" s="18">
        <v>32500</v>
      </c>
      <c r="D143" s="18">
        <v>45000</v>
      </c>
      <c r="E143" s="24">
        <f t="shared" si="40"/>
        <v>138.46153846153845</v>
      </c>
    </row>
    <row r="144" spans="1:5" ht="76.5" hidden="1" customHeight="1" x14ac:dyDescent="0.3">
      <c r="A144" s="32" t="s">
        <v>220</v>
      </c>
      <c r="B144" s="33" t="s">
        <v>221</v>
      </c>
      <c r="C144" s="18"/>
      <c r="D144" s="18"/>
      <c r="E144" s="24" t="e">
        <f t="shared" si="40"/>
        <v>#DIV/0!</v>
      </c>
    </row>
    <row r="145" spans="1:5" ht="172.5" customHeight="1" x14ac:dyDescent="0.3">
      <c r="A145" s="32" t="s">
        <v>222</v>
      </c>
      <c r="B145" s="33" t="s">
        <v>223</v>
      </c>
      <c r="C145" s="18">
        <f t="shared" ref="C145:D145" si="41">C146+C147+C148</f>
        <v>810000</v>
      </c>
      <c r="D145" s="18">
        <f t="shared" si="41"/>
        <v>826984.98</v>
      </c>
      <c r="E145" s="24">
        <f t="shared" si="40"/>
        <v>102.0969111111111</v>
      </c>
    </row>
    <row r="146" spans="1:5" ht="235.5" customHeight="1" x14ac:dyDescent="0.3">
      <c r="A146" s="32" t="s">
        <v>224</v>
      </c>
      <c r="B146" s="33" t="s">
        <v>225</v>
      </c>
      <c r="C146" s="18">
        <v>810000</v>
      </c>
      <c r="D146" s="18">
        <v>826984.98</v>
      </c>
      <c r="E146" s="24">
        <f t="shared" si="40"/>
        <v>102.0969111111111</v>
      </c>
    </row>
    <row r="147" spans="1:5" ht="194.25" hidden="1" customHeight="1" x14ac:dyDescent="0.3">
      <c r="A147" s="32" t="s">
        <v>226</v>
      </c>
      <c r="B147" s="33" t="s">
        <v>227</v>
      </c>
      <c r="C147" s="18"/>
      <c r="D147" s="18"/>
      <c r="E147" s="24" t="e">
        <f t="shared" si="40"/>
        <v>#DIV/0!</v>
      </c>
    </row>
    <row r="148" spans="1:5" ht="210.75" hidden="1" customHeight="1" x14ac:dyDescent="0.3">
      <c r="A148" s="32" t="s">
        <v>228</v>
      </c>
      <c r="B148" s="33" t="s">
        <v>229</v>
      </c>
      <c r="C148" s="18"/>
      <c r="D148" s="18"/>
      <c r="E148" s="24" t="e">
        <f t="shared" si="40"/>
        <v>#DIV/0!</v>
      </c>
    </row>
    <row r="149" spans="1:5" ht="98.25" hidden="1" customHeight="1" x14ac:dyDescent="0.3">
      <c r="A149" s="32" t="s">
        <v>230</v>
      </c>
      <c r="B149" s="33" t="s">
        <v>231</v>
      </c>
      <c r="C149" s="18"/>
      <c r="D149" s="18"/>
      <c r="E149" s="24" t="e">
        <f t="shared" si="40"/>
        <v>#DIV/0!</v>
      </c>
    </row>
    <row r="150" spans="1:5" ht="156.75" hidden="1" customHeight="1" x14ac:dyDescent="0.3">
      <c r="A150" s="32" t="s">
        <v>232</v>
      </c>
      <c r="B150" s="33" t="s">
        <v>233</v>
      </c>
      <c r="C150" s="18"/>
      <c r="D150" s="18"/>
      <c r="E150" s="24" t="e">
        <f t="shared" si="40"/>
        <v>#DIV/0!</v>
      </c>
    </row>
    <row r="151" spans="1:5" ht="150" customHeight="1" x14ac:dyDescent="0.3">
      <c r="A151" s="32" t="s">
        <v>234</v>
      </c>
      <c r="B151" s="33" t="s">
        <v>235</v>
      </c>
      <c r="C151" s="18">
        <f t="shared" ref="C151" si="42">C152</f>
        <v>0</v>
      </c>
      <c r="D151" s="18">
        <f>D152</f>
        <v>2.2200000000000002</v>
      </c>
      <c r="E151" s="24"/>
    </row>
    <row r="152" spans="1:5" ht="183.75" customHeight="1" x14ac:dyDescent="0.3">
      <c r="A152" s="32" t="s">
        <v>236</v>
      </c>
      <c r="B152" s="33" t="s">
        <v>237</v>
      </c>
      <c r="C152" s="18">
        <v>0</v>
      </c>
      <c r="D152" s="18">
        <v>2.2200000000000002</v>
      </c>
      <c r="E152" s="24"/>
    </row>
    <row r="153" spans="1:5" ht="141.75" hidden="1" customHeight="1" x14ac:dyDescent="0.3">
      <c r="A153" s="32" t="s">
        <v>238</v>
      </c>
      <c r="B153" s="33" t="s">
        <v>239</v>
      </c>
      <c r="C153" s="18"/>
      <c r="D153" s="18"/>
      <c r="E153" s="24" t="e">
        <f t="shared" si="40"/>
        <v>#DIV/0!</v>
      </c>
    </row>
    <row r="154" spans="1:5" ht="155.25" hidden="1" customHeight="1" x14ac:dyDescent="0.3">
      <c r="A154" s="32" t="s">
        <v>240</v>
      </c>
      <c r="B154" s="33" t="s">
        <v>241</v>
      </c>
      <c r="C154" s="18"/>
      <c r="D154" s="18"/>
      <c r="E154" s="24" t="e">
        <f t="shared" si="40"/>
        <v>#DIV/0!</v>
      </c>
    </row>
    <row r="155" spans="1:5" ht="197.25" hidden="1" customHeight="1" x14ac:dyDescent="0.3">
      <c r="A155" s="32" t="s">
        <v>242</v>
      </c>
      <c r="B155" s="33" t="s">
        <v>243</v>
      </c>
      <c r="C155" s="18"/>
      <c r="D155" s="18"/>
      <c r="E155" s="24" t="e">
        <f t="shared" si="40"/>
        <v>#DIV/0!</v>
      </c>
    </row>
    <row r="156" spans="1:5" ht="195.75" hidden="1" customHeight="1" x14ac:dyDescent="0.3">
      <c r="A156" s="32" t="s">
        <v>244</v>
      </c>
      <c r="B156" s="33" t="s">
        <v>245</v>
      </c>
      <c r="C156" s="18"/>
      <c r="D156" s="18"/>
      <c r="E156" s="24" t="e">
        <f t="shared" si="40"/>
        <v>#DIV/0!</v>
      </c>
    </row>
    <row r="157" spans="1:5" ht="164.25" customHeight="1" x14ac:dyDescent="0.3">
      <c r="A157" s="32" t="s">
        <v>246</v>
      </c>
      <c r="B157" s="33" t="s">
        <v>247</v>
      </c>
      <c r="C157" s="18">
        <f t="shared" ref="C157:D157" si="43">C158</f>
        <v>23500</v>
      </c>
      <c r="D157" s="18">
        <f t="shared" si="43"/>
        <v>28248.75</v>
      </c>
      <c r="E157" s="24">
        <f t="shared" si="40"/>
        <v>120.20744680851064</v>
      </c>
    </row>
    <row r="158" spans="1:5" ht="167.25" customHeight="1" x14ac:dyDescent="0.3">
      <c r="A158" s="32" t="s">
        <v>248</v>
      </c>
      <c r="B158" s="33" t="s">
        <v>249</v>
      </c>
      <c r="C158" s="18">
        <v>23500</v>
      </c>
      <c r="D158" s="18">
        <v>28248.75</v>
      </c>
      <c r="E158" s="24">
        <f t="shared" si="40"/>
        <v>120.20744680851064</v>
      </c>
    </row>
    <row r="159" spans="1:5" ht="70.5" hidden="1" customHeight="1" x14ac:dyDescent="0.3">
      <c r="A159" s="32" t="s">
        <v>250</v>
      </c>
      <c r="B159" s="33" t="s">
        <v>251</v>
      </c>
      <c r="C159" s="18"/>
      <c r="D159" s="18"/>
      <c r="E159" s="24" t="e">
        <f t="shared" si="40"/>
        <v>#DIV/0!</v>
      </c>
    </row>
    <row r="160" spans="1:5" ht="162.75" customHeight="1" x14ac:dyDescent="0.3">
      <c r="A160" s="32" t="s">
        <v>252</v>
      </c>
      <c r="B160" s="33" t="s">
        <v>253</v>
      </c>
      <c r="C160" s="18">
        <f t="shared" ref="C160:D160" si="44">C161+C162</f>
        <v>44500</v>
      </c>
      <c r="D160" s="18">
        <f t="shared" si="44"/>
        <v>91577.63</v>
      </c>
      <c r="E160" s="24">
        <f t="shared" si="40"/>
        <v>205.79242696629217</v>
      </c>
    </row>
    <row r="161" spans="1:5" ht="179.25" customHeight="1" x14ac:dyDescent="0.3">
      <c r="A161" s="32" t="s">
        <v>254</v>
      </c>
      <c r="B161" s="33" t="s">
        <v>255</v>
      </c>
      <c r="C161" s="18">
        <v>44500</v>
      </c>
      <c r="D161" s="18">
        <v>91577.63</v>
      </c>
      <c r="E161" s="24">
        <f t="shared" si="40"/>
        <v>205.79242696629217</v>
      </c>
    </row>
    <row r="162" spans="1:5" ht="90.75" hidden="1" customHeight="1" x14ac:dyDescent="0.3">
      <c r="A162" s="32" t="s">
        <v>256</v>
      </c>
      <c r="B162" s="33" t="s">
        <v>257</v>
      </c>
      <c r="C162" s="18"/>
      <c r="D162" s="18"/>
      <c r="E162" s="24" t="e">
        <f t="shared" si="40"/>
        <v>#DIV/0!</v>
      </c>
    </row>
    <row r="163" spans="1:5" ht="48.75" hidden="1" customHeight="1" x14ac:dyDescent="0.3">
      <c r="A163" s="32" t="s">
        <v>258</v>
      </c>
      <c r="B163" s="33" t="s">
        <v>259</v>
      </c>
      <c r="C163" s="18"/>
      <c r="D163" s="18"/>
      <c r="E163" s="24" t="e">
        <f t="shared" si="40"/>
        <v>#DIV/0!</v>
      </c>
    </row>
    <row r="164" spans="1:5" ht="12" hidden="1" customHeight="1" x14ac:dyDescent="0.3">
      <c r="A164" s="32" t="s">
        <v>260</v>
      </c>
      <c r="B164" s="33" t="s">
        <v>261</v>
      </c>
      <c r="C164" s="18"/>
      <c r="D164" s="18"/>
      <c r="E164" s="24" t="e">
        <f t="shared" si="40"/>
        <v>#DIV/0!</v>
      </c>
    </row>
    <row r="165" spans="1:5" ht="79.5" customHeight="1" x14ac:dyDescent="0.3">
      <c r="A165" s="32" t="s">
        <v>262</v>
      </c>
      <c r="B165" s="33" t="s">
        <v>263</v>
      </c>
      <c r="C165" s="18">
        <f t="shared" ref="C165:D165" si="45">C166</f>
        <v>2500</v>
      </c>
      <c r="D165" s="18">
        <f t="shared" si="45"/>
        <v>0</v>
      </c>
      <c r="E165" s="24">
        <f t="shared" si="40"/>
        <v>0</v>
      </c>
    </row>
    <row r="166" spans="1:5" ht="99.75" customHeight="1" x14ac:dyDescent="0.3">
      <c r="A166" s="32" t="s">
        <v>264</v>
      </c>
      <c r="B166" s="33" t="s">
        <v>265</v>
      </c>
      <c r="C166" s="18">
        <v>2500</v>
      </c>
      <c r="D166" s="18">
        <v>0</v>
      </c>
      <c r="E166" s="24">
        <f t="shared" si="40"/>
        <v>0</v>
      </c>
    </row>
    <row r="167" spans="1:5" ht="218.25" customHeight="1" x14ac:dyDescent="0.3">
      <c r="A167" s="32" t="s">
        <v>266</v>
      </c>
      <c r="B167" s="33" t="s">
        <v>267</v>
      </c>
      <c r="C167" s="18">
        <f t="shared" ref="C167:D167" si="46">C168+C170+C172+C174</f>
        <v>42617</v>
      </c>
      <c r="D167" s="18">
        <f t="shared" si="46"/>
        <v>78710.22</v>
      </c>
      <c r="E167" s="24">
        <f t="shared" si="40"/>
        <v>184.69207123917687</v>
      </c>
    </row>
    <row r="168" spans="1:5" ht="114.75" customHeight="1" x14ac:dyDescent="0.3">
      <c r="A168" s="32" t="s">
        <v>268</v>
      </c>
      <c r="B168" s="33" t="s">
        <v>269</v>
      </c>
      <c r="C168" s="18">
        <f t="shared" ref="C168:D168" si="47">C169</f>
        <v>42000</v>
      </c>
      <c r="D168" s="18">
        <f t="shared" si="47"/>
        <v>0</v>
      </c>
      <c r="E168" s="24">
        <f t="shared" si="40"/>
        <v>0</v>
      </c>
    </row>
    <row r="169" spans="1:5" ht="144" customHeight="1" x14ac:dyDescent="0.3">
      <c r="A169" s="32" t="s">
        <v>420</v>
      </c>
      <c r="B169" s="33" t="s">
        <v>421</v>
      </c>
      <c r="C169" s="18">
        <v>42000</v>
      </c>
      <c r="D169" s="18">
        <v>0</v>
      </c>
      <c r="E169" s="24">
        <f t="shared" si="40"/>
        <v>0</v>
      </c>
    </row>
    <row r="170" spans="1:5" ht="78.75" hidden="1" customHeight="1" x14ac:dyDescent="0.3">
      <c r="A170" s="40" t="s">
        <v>270</v>
      </c>
      <c r="B170" s="33" t="s">
        <v>271</v>
      </c>
      <c r="C170" s="18">
        <f t="shared" ref="C170:D170" si="48">C171</f>
        <v>0</v>
      </c>
      <c r="D170" s="18">
        <f t="shared" si="48"/>
        <v>0</v>
      </c>
      <c r="E170" s="24" t="e">
        <f t="shared" si="40"/>
        <v>#DIV/0!</v>
      </c>
    </row>
    <row r="171" spans="1:5" ht="78" hidden="1" customHeight="1" x14ac:dyDescent="0.3">
      <c r="A171" s="32" t="s">
        <v>272</v>
      </c>
      <c r="B171" s="33" t="s">
        <v>273</v>
      </c>
      <c r="C171" s="18"/>
      <c r="D171" s="18"/>
      <c r="E171" s="24" t="e">
        <f t="shared" si="40"/>
        <v>#DIV/0!</v>
      </c>
    </row>
    <row r="172" spans="1:5" ht="70.5" hidden="1" customHeight="1" x14ac:dyDescent="0.3">
      <c r="A172" s="32" t="s">
        <v>274</v>
      </c>
      <c r="B172" s="33" t="s">
        <v>275</v>
      </c>
      <c r="C172" s="18">
        <f t="shared" ref="C172:D172" si="49">C173</f>
        <v>0</v>
      </c>
      <c r="D172" s="18">
        <f t="shared" si="49"/>
        <v>0</v>
      </c>
      <c r="E172" s="24" t="e">
        <f t="shared" si="40"/>
        <v>#DIV/0!</v>
      </c>
    </row>
    <row r="173" spans="1:5" ht="69" hidden="1" customHeight="1" x14ac:dyDescent="0.3">
      <c r="A173" s="32" t="s">
        <v>276</v>
      </c>
      <c r="B173" s="33" t="s">
        <v>277</v>
      </c>
      <c r="C173" s="18"/>
      <c r="D173" s="18"/>
      <c r="E173" s="24" t="e">
        <f t="shared" si="40"/>
        <v>#DIV/0!</v>
      </c>
    </row>
    <row r="174" spans="1:5" ht="149.25" customHeight="1" x14ac:dyDescent="0.3">
      <c r="A174" s="32" t="s">
        <v>278</v>
      </c>
      <c r="B174" s="33" t="s">
        <v>279</v>
      </c>
      <c r="C174" s="19">
        <v>617</v>
      </c>
      <c r="D174" s="19">
        <v>78710.22</v>
      </c>
      <c r="E174" s="24">
        <f t="shared" si="40"/>
        <v>12756.923824959482</v>
      </c>
    </row>
    <row r="175" spans="1:5" ht="75.75" hidden="1" customHeight="1" x14ac:dyDescent="0.3">
      <c r="A175" s="32" t="s">
        <v>280</v>
      </c>
      <c r="B175" s="33" t="s">
        <v>422</v>
      </c>
      <c r="C175" s="19"/>
      <c r="D175" s="19"/>
      <c r="E175" s="24" t="e">
        <f t="shared" si="40"/>
        <v>#DIV/0!</v>
      </c>
    </row>
    <row r="176" spans="1:5" ht="46.5" hidden="1" customHeight="1" x14ac:dyDescent="0.3">
      <c r="A176" s="32" t="s">
        <v>281</v>
      </c>
      <c r="B176" s="33" t="s">
        <v>282</v>
      </c>
      <c r="C176" s="18"/>
      <c r="D176" s="18"/>
      <c r="E176" s="24" t="e">
        <f t="shared" si="40"/>
        <v>#DIV/0!</v>
      </c>
    </row>
    <row r="177" spans="1:5" ht="26.25" hidden="1" customHeight="1" x14ac:dyDescent="0.3">
      <c r="A177" s="32" t="s">
        <v>283</v>
      </c>
      <c r="B177" s="33" t="s">
        <v>284</v>
      </c>
      <c r="C177" s="18">
        <f t="shared" ref="C177:D177" si="50">C178+C181+C183+C187</f>
        <v>0</v>
      </c>
      <c r="D177" s="18">
        <f t="shared" si="50"/>
        <v>0</v>
      </c>
      <c r="E177" s="24" t="e">
        <f t="shared" si="40"/>
        <v>#DIV/0!</v>
      </c>
    </row>
    <row r="178" spans="1:5" ht="84" hidden="1" customHeight="1" x14ac:dyDescent="0.3">
      <c r="A178" s="32" t="s">
        <v>285</v>
      </c>
      <c r="B178" s="33" t="s">
        <v>286</v>
      </c>
      <c r="C178" s="18">
        <f t="shared" ref="C178:D178" si="51">C179+C180</f>
        <v>0</v>
      </c>
      <c r="D178" s="18">
        <f t="shared" si="51"/>
        <v>0</v>
      </c>
      <c r="E178" s="24" t="e">
        <f t="shared" si="40"/>
        <v>#DIV/0!</v>
      </c>
    </row>
    <row r="179" spans="1:5" ht="49.5" hidden="1" customHeight="1" x14ac:dyDescent="0.3">
      <c r="A179" s="32" t="s">
        <v>287</v>
      </c>
      <c r="B179" s="33" t="s">
        <v>288</v>
      </c>
      <c r="C179" s="18"/>
      <c r="D179" s="18"/>
      <c r="E179" s="24" t="e">
        <f t="shared" si="40"/>
        <v>#DIV/0!</v>
      </c>
    </row>
    <row r="180" spans="1:5" ht="54.75" hidden="1" customHeight="1" x14ac:dyDescent="0.3">
      <c r="A180" s="32" t="s">
        <v>289</v>
      </c>
      <c r="B180" s="33" t="s">
        <v>290</v>
      </c>
      <c r="C180" s="18"/>
      <c r="D180" s="18"/>
      <c r="E180" s="24" t="e">
        <f t="shared" si="40"/>
        <v>#DIV/0!</v>
      </c>
    </row>
    <row r="181" spans="1:5" ht="36.75" hidden="1" customHeight="1" x14ac:dyDescent="0.3">
      <c r="A181" s="32" t="s">
        <v>291</v>
      </c>
      <c r="B181" s="33" t="s">
        <v>292</v>
      </c>
      <c r="C181" s="18">
        <f t="shared" ref="C181:D181" si="52">C182</f>
        <v>0</v>
      </c>
      <c r="D181" s="18">
        <f t="shared" si="52"/>
        <v>0</v>
      </c>
      <c r="E181" s="24" t="e">
        <f t="shared" si="40"/>
        <v>#DIV/0!</v>
      </c>
    </row>
    <row r="182" spans="1:5" ht="84.75" hidden="1" customHeight="1" x14ac:dyDescent="0.3">
      <c r="A182" s="32" t="s">
        <v>293</v>
      </c>
      <c r="B182" s="33" t="s">
        <v>294</v>
      </c>
      <c r="C182" s="18"/>
      <c r="D182" s="18"/>
      <c r="E182" s="24" t="e">
        <f t="shared" si="40"/>
        <v>#DIV/0!</v>
      </c>
    </row>
    <row r="183" spans="1:5" ht="57" hidden="1" customHeight="1" x14ac:dyDescent="0.3">
      <c r="A183" s="32" t="s">
        <v>295</v>
      </c>
      <c r="B183" s="33" t="s">
        <v>296</v>
      </c>
      <c r="C183" s="18">
        <f t="shared" ref="C183:D183" si="53">C184+C185</f>
        <v>0</v>
      </c>
      <c r="D183" s="18">
        <f t="shared" si="53"/>
        <v>0</v>
      </c>
      <c r="E183" s="24" t="e">
        <f t="shared" si="40"/>
        <v>#DIV/0!</v>
      </c>
    </row>
    <row r="184" spans="1:5" ht="111.75" hidden="1" customHeight="1" x14ac:dyDescent="0.3">
      <c r="A184" s="32" t="s">
        <v>423</v>
      </c>
      <c r="B184" s="33" t="s">
        <v>424</v>
      </c>
      <c r="C184" s="18"/>
      <c r="D184" s="18"/>
      <c r="E184" s="24" t="e">
        <f t="shared" si="40"/>
        <v>#DIV/0!</v>
      </c>
    </row>
    <row r="185" spans="1:5" ht="76.5" hidden="1" customHeight="1" x14ac:dyDescent="0.3">
      <c r="A185" s="32" t="s">
        <v>297</v>
      </c>
      <c r="B185" s="33" t="s">
        <v>298</v>
      </c>
      <c r="C185" s="18"/>
      <c r="D185" s="18"/>
      <c r="E185" s="24" t="e">
        <f t="shared" si="40"/>
        <v>#DIV/0!</v>
      </c>
    </row>
    <row r="186" spans="1:5" ht="51" hidden="1" customHeight="1" x14ac:dyDescent="0.3">
      <c r="A186" s="32" t="s">
        <v>299</v>
      </c>
      <c r="B186" s="33" t="s">
        <v>300</v>
      </c>
      <c r="C186" s="18"/>
      <c r="D186" s="18"/>
      <c r="E186" s="24" t="e">
        <f t="shared" si="40"/>
        <v>#DIV/0!</v>
      </c>
    </row>
    <row r="187" spans="1:5" ht="78" hidden="1" customHeight="1" x14ac:dyDescent="0.3">
      <c r="A187" s="32" t="s">
        <v>301</v>
      </c>
      <c r="B187" s="33" t="s">
        <v>302</v>
      </c>
      <c r="C187" s="18">
        <f t="shared" ref="C187:D187" si="54">C188+C189</f>
        <v>0</v>
      </c>
      <c r="D187" s="18">
        <f t="shared" si="54"/>
        <v>0</v>
      </c>
      <c r="E187" s="24" t="e">
        <f t="shared" si="40"/>
        <v>#DIV/0!</v>
      </c>
    </row>
    <row r="188" spans="1:5" ht="60.75" hidden="1" customHeight="1" x14ac:dyDescent="0.3">
      <c r="A188" s="32" t="s">
        <v>303</v>
      </c>
      <c r="B188" s="33" t="s">
        <v>304</v>
      </c>
      <c r="C188" s="18">
        <f>51700-51700</f>
        <v>0</v>
      </c>
      <c r="D188" s="18">
        <f>51700-51700</f>
        <v>0</v>
      </c>
      <c r="E188" s="24" t="e">
        <f t="shared" si="40"/>
        <v>#DIV/0!</v>
      </c>
    </row>
    <row r="189" spans="1:5" ht="3.75" hidden="1" customHeight="1" x14ac:dyDescent="0.3">
      <c r="A189" s="32" t="s">
        <v>305</v>
      </c>
      <c r="B189" s="33" t="s">
        <v>306</v>
      </c>
      <c r="C189" s="18"/>
      <c r="D189" s="18"/>
      <c r="E189" s="24" t="e">
        <f t="shared" si="40"/>
        <v>#DIV/0!</v>
      </c>
    </row>
    <row r="190" spans="1:5" ht="64.5" customHeight="1" x14ac:dyDescent="0.3">
      <c r="A190" s="34" t="s">
        <v>307</v>
      </c>
      <c r="B190" s="35" t="s">
        <v>308</v>
      </c>
      <c r="C190" s="17">
        <f t="shared" ref="C190:D190" si="55">C191+C192+C193+C194+C195</f>
        <v>1090683.76</v>
      </c>
      <c r="D190" s="17">
        <f t="shared" si="55"/>
        <v>6437583.0599999996</v>
      </c>
      <c r="E190" s="27">
        <f t="shared" si="40"/>
        <v>590.23369523719691</v>
      </c>
    </row>
    <row r="191" spans="1:5" ht="74.25" hidden="1" customHeight="1" x14ac:dyDescent="0.3">
      <c r="A191" s="32" t="s">
        <v>309</v>
      </c>
      <c r="B191" s="33" t="s">
        <v>310</v>
      </c>
      <c r="C191" s="18"/>
      <c r="D191" s="18"/>
      <c r="E191" s="24" t="e">
        <f t="shared" si="40"/>
        <v>#DIV/0!</v>
      </c>
    </row>
    <row r="192" spans="1:5" ht="207" customHeight="1" x14ac:dyDescent="0.3">
      <c r="A192" s="32" t="s">
        <v>311</v>
      </c>
      <c r="B192" s="33" t="s">
        <v>312</v>
      </c>
      <c r="C192" s="18">
        <v>1090683.76</v>
      </c>
      <c r="D192" s="18">
        <v>6437583.0599999996</v>
      </c>
      <c r="E192" s="24">
        <f t="shared" si="40"/>
        <v>590.23369523719691</v>
      </c>
    </row>
    <row r="193" spans="1:5" ht="34.5" hidden="1" customHeight="1" x14ac:dyDescent="0.3">
      <c r="A193" s="32" t="s">
        <v>313</v>
      </c>
      <c r="B193" s="33" t="s">
        <v>314</v>
      </c>
      <c r="C193" s="18"/>
      <c r="D193" s="18"/>
      <c r="E193" s="24" t="e">
        <f t="shared" si="40"/>
        <v>#DIV/0!</v>
      </c>
    </row>
    <row r="194" spans="1:5" ht="69.75" hidden="1" customHeight="1" x14ac:dyDescent="0.3">
      <c r="A194" s="32" t="s">
        <v>315</v>
      </c>
      <c r="B194" s="33" t="s">
        <v>316</v>
      </c>
      <c r="C194" s="18"/>
      <c r="D194" s="18"/>
      <c r="E194" s="24" t="e">
        <f t="shared" si="40"/>
        <v>#DIV/0!</v>
      </c>
    </row>
    <row r="195" spans="1:5" ht="0.75" hidden="1" customHeight="1" x14ac:dyDescent="0.3">
      <c r="A195" s="32" t="s">
        <v>317</v>
      </c>
      <c r="B195" s="33" t="s">
        <v>318</v>
      </c>
      <c r="C195" s="18"/>
      <c r="D195" s="18"/>
      <c r="E195" s="24" t="e">
        <f t="shared" si="40"/>
        <v>#DIV/0!</v>
      </c>
    </row>
    <row r="196" spans="1:5" ht="29.25" customHeight="1" x14ac:dyDescent="0.3">
      <c r="A196" s="34" t="s">
        <v>319</v>
      </c>
      <c r="B196" s="35" t="s">
        <v>320</v>
      </c>
      <c r="C196" s="17">
        <f t="shared" ref="C196:D196" si="56">C197+C199+C201</f>
        <v>0</v>
      </c>
      <c r="D196" s="17">
        <f t="shared" si="56"/>
        <v>2922.68</v>
      </c>
      <c r="E196" s="27"/>
    </row>
    <row r="197" spans="1:5" ht="48" customHeight="1" x14ac:dyDescent="0.3">
      <c r="A197" s="32" t="s">
        <v>321</v>
      </c>
      <c r="B197" s="33" t="s">
        <v>322</v>
      </c>
      <c r="C197" s="18">
        <f t="shared" ref="C197:D197" si="57">C198</f>
        <v>0</v>
      </c>
      <c r="D197" s="18">
        <f t="shared" si="57"/>
        <v>2922.68</v>
      </c>
      <c r="E197" s="24"/>
    </row>
    <row r="198" spans="1:5" ht="53.25" customHeight="1" x14ac:dyDescent="0.3">
      <c r="A198" s="32" t="s">
        <v>550</v>
      </c>
      <c r="B198" s="33" t="s">
        <v>551</v>
      </c>
      <c r="C198" s="18">
        <v>0</v>
      </c>
      <c r="D198" s="63">
        <v>2922.68</v>
      </c>
      <c r="E198" s="24"/>
    </row>
    <row r="199" spans="1:5" ht="26.25" hidden="1" customHeight="1" x14ac:dyDescent="0.3">
      <c r="A199" s="32" t="s">
        <v>323</v>
      </c>
      <c r="B199" s="33" t="s">
        <v>324</v>
      </c>
      <c r="C199" s="18">
        <f t="shared" ref="C199:D199" si="58">C200</f>
        <v>0</v>
      </c>
      <c r="D199" s="18">
        <f t="shared" si="58"/>
        <v>0</v>
      </c>
      <c r="E199" s="24" t="e">
        <f t="shared" si="40"/>
        <v>#DIV/0!</v>
      </c>
    </row>
    <row r="200" spans="1:5" ht="26.25" hidden="1" customHeight="1" x14ac:dyDescent="0.3">
      <c r="A200" s="32" t="s">
        <v>511</v>
      </c>
      <c r="B200" s="33" t="s">
        <v>512</v>
      </c>
      <c r="C200" s="18"/>
      <c r="D200" s="18"/>
      <c r="E200" s="24" t="e">
        <f t="shared" si="40"/>
        <v>#DIV/0!</v>
      </c>
    </row>
    <row r="201" spans="1:5" ht="26.25" hidden="1" customHeight="1" x14ac:dyDescent="0.3">
      <c r="A201" s="32" t="s">
        <v>325</v>
      </c>
      <c r="B201" s="33" t="s">
        <v>326</v>
      </c>
      <c r="C201" s="18">
        <f t="shared" ref="C201:D201" si="59">C202</f>
        <v>0</v>
      </c>
      <c r="D201" s="18">
        <f t="shared" si="59"/>
        <v>0</v>
      </c>
      <c r="E201" s="24" t="e">
        <f t="shared" si="40"/>
        <v>#DIV/0!</v>
      </c>
    </row>
    <row r="202" spans="1:5" ht="45" hidden="1" customHeight="1" x14ac:dyDescent="0.3">
      <c r="A202" s="32" t="s">
        <v>327</v>
      </c>
      <c r="B202" s="33" t="s">
        <v>328</v>
      </c>
      <c r="C202" s="18"/>
      <c r="D202" s="18"/>
      <c r="E202" s="24" t="e">
        <f t="shared" si="40"/>
        <v>#DIV/0!</v>
      </c>
    </row>
    <row r="203" spans="1:5" ht="60.75" hidden="1" customHeight="1" x14ac:dyDescent="0.3">
      <c r="A203" s="34" t="s">
        <v>329</v>
      </c>
      <c r="B203" s="35" t="s">
        <v>330</v>
      </c>
      <c r="C203" s="18">
        <f t="shared" ref="C203:D203" si="60">C204+C205+C206</f>
        <v>0</v>
      </c>
      <c r="D203" s="18">
        <f t="shared" si="60"/>
        <v>0</v>
      </c>
      <c r="E203" s="24" t="e">
        <f t="shared" si="40"/>
        <v>#DIV/0!</v>
      </c>
    </row>
    <row r="204" spans="1:5" ht="65.25" hidden="1" customHeight="1" x14ac:dyDescent="0.3">
      <c r="A204" s="32" t="s">
        <v>331</v>
      </c>
      <c r="B204" s="33" t="s">
        <v>332</v>
      </c>
      <c r="C204" s="18"/>
      <c r="D204" s="18"/>
      <c r="E204" s="24" t="e">
        <f t="shared" si="40"/>
        <v>#DIV/0!</v>
      </c>
    </row>
    <row r="205" spans="1:5" ht="60" hidden="1" customHeight="1" x14ac:dyDescent="0.3">
      <c r="A205" s="32" t="s">
        <v>333</v>
      </c>
      <c r="B205" s="33" t="s">
        <v>334</v>
      </c>
      <c r="C205" s="18"/>
      <c r="D205" s="18"/>
      <c r="E205" s="24" t="e">
        <f t="shared" si="40"/>
        <v>#DIV/0!</v>
      </c>
    </row>
    <row r="206" spans="1:5" ht="60.75" hidden="1" customHeight="1" x14ac:dyDescent="0.3">
      <c r="A206" s="32" t="s">
        <v>335</v>
      </c>
      <c r="B206" s="33" t="s">
        <v>336</v>
      </c>
      <c r="C206" s="18">
        <f t="shared" ref="C206:D206" si="61">C207</f>
        <v>0</v>
      </c>
      <c r="D206" s="18">
        <f t="shared" si="61"/>
        <v>0</v>
      </c>
      <c r="E206" s="24" t="e">
        <f t="shared" ref="E206:E269" si="62">D206/C206*100</f>
        <v>#DIV/0!</v>
      </c>
    </row>
    <row r="207" spans="1:5" ht="96.75" hidden="1" customHeight="1" x14ac:dyDescent="0.3">
      <c r="A207" s="32" t="s">
        <v>337</v>
      </c>
      <c r="B207" s="33" t="s">
        <v>338</v>
      </c>
      <c r="C207" s="18"/>
      <c r="D207" s="18"/>
      <c r="E207" s="24" t="e">
        <f t="shared" si="62"/>
        <v>#DIV/0!</v>
      </c>
    </row>
    <row r="208" spans="1:5" ht="54.75" customHeight="1" x14ac:dyDescent="0.3">
      <c r="A208" s="41" t="s">
        <v>339</v>
      </c>
      <c r="B208" s="42" t="s">
        <v>340</v>
      </c>
      <c r="C208" s="20">
        <f>C209+C301</f>
        <v>930465759</v>
      </c>
      <c r="D208" s="20">
        <f>D209+D301</f>
        <v>713402670.99000013</v>
      </c>
      <c r="E208" s="27">
        <f t="shared" si="62"/>
        <v>76.671566265556706</v>
      </c>
    </row>
    <row r="209" spans="1:5" ht="81" customHeight="1" x14ac:dyDescent="0.3">
      <c r="A209" s="41" t="s">
        <v>341</v>
      </c>
      <c r="B209" s="42" t="s">
        <v>342</v>
      </c>
      <c r="C209" s="20">
        <f>C210+C272+C219+C292</f>
        <v>930465759</v>
      </c>
      <c r="D209" s="20">
        <f>D210+D272+D219+D292</f>
        <v>713402670.99000013</v>
      </c>
      <c r="E209" s="27">
        <f t="shared" si="62"/>
        <v>76.671566265556706</v>
      </c>
    </row>
    <row r="210" spans="1:5" ht="61.5" customHeight="1" x14ac:dyDescent="0.3">
      <c r="A210" s="41" t="s">
        <v>343</v>
      </c>
      <c r="B210" s="42" t="s">
        <v>344</v>
      </c>
      <c r="C210" s="20">
        <f>C211+C213+C217</f>
        <v>412471500</v>
      </c>
      <c r="D210" s="20">
        <f>D211+D213+D217</f>
        <v>315273500</v>
      </c>
      <c r="E210" s="27">
        <f t="shared" si="62"/>
        <v>76.43522037280151</v>
      </c>
    </row>
    <row r="211" spans="1:5" ht="51.75" customHeight="1" x14ac:dyDescent="0.3">
      <c r="A211" s="41" t="s">
        <v>345</v>
      </c>
      <c r="B211" s="42" t="s">
        <v>346</v>
      </c>
      <c r="C211" s="20">
        <f t="shared" ref="C211:D211" si="63">C212</f>
        <v>388816000</v>
      </c>
      <c r="D211" s="20">
        <f t="shared" si="63"/>
        <v>291618000</v>
      </c>
      <c r="E211" s="27">
        <f t="shared" si="62"/>
        <v>75.001543146372569</v>
      </c>
    </row>
    <row r="212" spans="1:5" ht="78" customHeight="1" x14ac:dyDescent="0.3">
      <c r="A212" s="43" t="s">
        <v>438</v>
      </c>
      <c r="B212" s="44" t="s">
        <v>537</v>
      </c>
      <c r="C212" s="21">
        <v>388816000</v>
      </c>
      <c r="D212" s="21">
        <v>291618000</v>
      </c>
      <c r="E212" s="24">
        <f t="shared" si="62"/>
        <v>75.001543146372569</v>
      </c>
    </row>
    <row r="213" spans="1:5" ht="58.15" customHeight="1" x14ac:dyDescent="0.3">
      <c r="A213" s="45" t="s">
        <v>347</v>
      </c>
      <c r="B213" s="46" t="s">
        <v>539</v>
      </c>
      <c r="C213" s="17">
        <f t="shared" ref="C213:D213" si="64">C214</f>
        <v>23655500</v>
      </c>
      <c r="D213" s="17">
        <f t="shared" si="64"/>
        <v>23655500</v>
      </c>
      <c r="E213" s="27">
        <f t="shared" si="62"/>
        <v>100</v>
      </c>
    </row>
    <row r="214" spans="1:5" ht="75.75" customHeight="1" x14ac:dyDescent="0.3">
      <c r="A214" s="45" t="s">
        <v>439</v>
      </c>
      <c r="B214" s="47" t="s">
        <v>540</v>
      </c>
      <c r="C214" s="17">
        <f>C215+C216</f>
        <v>23655500</v>
      </c>
      <c r="D214" s="17">
        <f>D215+D216</f>
        <v>23655500</v>
      </c>
      <c r="E214" s="27">
        <f t="shared" si="62"/>
        <v>100</v>
      </c>
    </row>
    <row r="215" spans="1:5" ht="95.25" customHeight="1" x14ac:dyDescent="0.3">
      <c r="A215" s="48" t="s">
        <v>439</v>
      </c>
      <c r="B215" s="49" t="s">
        <v>535</v>
      </c>
      <c r="C215" s="18">
        <v>12000000</v>
      </c>
      <c r="D215" s="18">
        <v>12000000</v>
      </c>
      <c r="E215" s="24">
        <f t="shared" si="62"/>
        <v>100</v>
      </c>
    </row>
    <row r="216" spans="1:5" ht="104.25" customHeight="1" x14ac:dyDescent="0.3">
      <c r="A216" s="48" t="s">
        <v>439</v>
      </c>
      <c r="B216" s="49" t="s">
        <v>536</v>
      </c>
      <c r="C216" s="18">
        <v>11655500</v>
      </c>
      <c r="D216" s="18">
        <v>11655500</v>
      </c>
      <c r="E216" s="24">
        <f t="shared" si="62"/>
        <v>100</v>
      </c>
    </row>
    <row r="217" spans="1:5" hidden="1" x14ac:dyDescent="0.3">
      <c r="A217" s="48" t="s">
        <v>348</v>
      </c>
      <c r="B217" s="50" t="s">
        <v>349</v>
      </c>
      <c r="C217" s="18">
        <f t="shared" ref="C217:D217" si="65">C218</f>
        <v>0</v>
      </c>
      <c r="D217" s="18">
        <f t="shared" si="65"/>
        <v>0</v>
      </c>
      <c r="E217" s="24" t="e">
        <f t="shared" si="62"/>
        <v>#DIV/0!</v>
      </c>
    </row>
    <row r="218" spans="1:5" hidden="1" x14ac:dyDescent="0.3">
      <c r="A218" s="48" t="s">
        <v>350</v>
      </c>
      <c r="B218" s="50" t="s">
        <v>351</v>
      </c>
      <c r="C218" s="18"/>
      <c r="D218" s="18"/>
      <c r="E218" s="24" t="e">
        <f t="shared" si="62"/>
        <v>#DIV/0!</v>
      </c>
    </row>
    <row r="219" spans="1:5" ht="101.25" customHeight="1" x14ac:dyDescent="0.3">
      <c r="A219" s="45" t="s">
        <v>352</v>
      </c>
      <c r="B219" s="46" t="s">
        <v>353</v>
      </c>
      <c r="C219" s="17">
        <f>C224+C226+C228+C230+C234+C244+C248+C232+C222+C242+C246+C220+C240</f>
        <v>114932989.28999999</v>
      </c>
      <c r="D219" s="17">
        <f>D224+D226+D228+D230+D234+D244+D248+D232+D222+D242+D246+D220+D240</f>
        <v>89039133.900000006</v>
      </c>
      <c r="E219" s="27">
        <f t="shared" si="62"/>
        <v>77.470476013928106</v>
      </c>
    </row>
    <row r="220" spans="1:5" ht="213" customHeight="1" x14ac:dyDescent="0.3">
      <c r="A220" s="45" t="s">
        <v>532</v>
      </c>
      <c r="B220" s="46" t="s">
        <v>533</v>
      </c>
      <c r="C220" s="17">
        <f>C221</f>
        <v>5057167.5</v>
      </c>
      <c r="D220" s="17">
        <f>D221</f>
        <v>5057167.5</v>
      </c>
      <c r="E220" s="27">
        <f t="shared" si="62"/>
        <v>100</v>
      </c>
    </row>
    <row r="221" spans="1:5" ht="189.75" customHeight="1" x14ac:dyDescent="0.3">
      <c r="A221" s="48" t="s">
        <v>530</v>
      </c>
      <c r="B221" s="50" t="s">
        <v>531</v>
      </c>
      <c r="C221" s="18">
        <v>5057167.5</v>
      </c>
      <c r="D221" s="18">
        <v>5057167.5</v>
      </c>
      <c r="E221" s="24">
        <f t="shared" si="62"/>
        <v>100</v>
      </c>
    </row>
    <row r="222" spans="1:5" ht="42.75" hidden="1" customHeight="1" x14ac:dyDescent="0.3">
      <c r="A222" s="48" t="s">
        <v>453</v>
      </c>
      <c r="B222" s="50" t="s">
        <v>494</v>
      </c>
      <c r="C222" s="18">
        <f t="shared" ref="C222:D222" si="66">C223</f>
        <v>0</v>
      </c>
      <c r="D222" s="18">
        <f t="shared" si="66"/>
        <v>0</v>
      </c>
      <c r="E222" s="24" t="e">
        <f t="shared" si="62"/>
        <v>#DIV/0!</v>
      </c>
    </row>
    <row r="223" spans="1:5" ht="49.5" hidden="1" customHeight="1" x14ac:dyDescent="0.3">
      <c r="A223" s="48" t="s">
        <v>454</v>
      </c>
      <c r="B223" s="50" t="s">
        <v>495</v>
      </c>
      <c r="C223" s="18"/>
      <c r="D223" s="18"/>
      <c r="E223" s="24" t="e">
        <f t="shared" si="62"/>
        <v>#DIV/0!</v>
      </c>
    </row>
    <row r="224" spans="1:5" ht="63.75" hidden="1" customHeight="1" x14ac:dyDescent="0.3">
      <c r="A224" s="48" t="s">
        <v>354</v>
      </c>
      <c r="B224" s="50" t="s">
        <v>355</v>
      </c>
      <c r="C224" s="18">
        <f t="shared" ref="C224:D224" si="67">C225</f>
        <v>0</v>
      </c>
      <c r="D224" s="18">
        <f t="shared" si="67"/>
        <v>0</v>
      </c>
      <c r="E224" s="24" t="e">
        <f t="shared" si="62"/>
        <v>#DIV/0!</v>
      </c>
    </row>
    <row r="225" spans="1:5" ht="63.75" hidden="1" customHeight="1" x14ac:dyDescent="0.3">
      <c r="A225" s="48" t="s">
        <v>427</v>
      </c>
      <c r="B225" s="50" t="s">
        <v>426</v>
      </c>
      <c r="C225" s="18"/>
      <c r="D225" s="18"/>
      <c r="E225" s="24" t="e">
        <f t="shared" si="62"/>
        <v>#DIV/0!</v>
      </c>
    </row>
    <row r="226" spans="1:5" ht="79.5" hidden="1" customHeight="1" x14ac:dyDescent="0.3">
      <c r="A226" s="48" t="s">
        <v>356</v>
      </c>
      <c r="B226" s="51" t="s">
        <v>357</v>
      </c>
      <c r="C226" s="18">
        <f t="shared" ref="C226:D226" si="68">C227</f>
        <v>0</v>
      </c>
      <c r="D226" s="18">
        <f t="shared" si="68"/>
        <v>0</v>
      </c>
      <c r="E226" s="24" t="e">
        <f t="shared" si="62"/>
        <v>#DIV/0!</v>
      </c>
    </row>
    <row r="227" spans="1:5" ht="75" hidden="1" customHeight="1" x14ac:dyDescent="0.3">
      <c r="A227" s="48" t="s">
        <v>428</v>
      </c>
      <c r="B227" s="52" t="s">
        <v>429</v>
      </c>
      <c r="C227" s="18"/>
      <c r="D227" s="18"/>
      <c r="E227" s="24" t="e">
        <f t="shared" si="62"/>
        <v>#DIV/0!</v>
      </c>
    </row>
    <row r="228" spans="1:5" ht="76.900000000000006" hidden="1" customHeight="1" x14ac:dyDescent="0.3">
      <c r="A228" s="48" t="s">
        <v>486</v>
      </c>
      <c r="B228" s="36" t="s">
        <v>488</v>
      </c>
      <c r="C228" s="18">
        <f t="shared" ref="C228:D230" si="69">C229</f>
        <v>0</v>
      </c>
      <c r="D228" s="18">
        <f t="shared" si="69"/>
        <v>0</v>
      </c>
      <c r="E228" s="24" t="e">
        <f t="shared" si="62"/>
        <v>#DIV/0!</v>
      </c>
    </row>
    <row r="229" spans="1:5" ht="84" hidden="1" customHeight="1" x14ac:dyDescent="0.3">
      <c r="A229" s="48" t="s">
        <v>487</v>
      </c>
      <c r="B229" s="51" t="s">
        <v>493</v>
      </c>
      <c r="C229" s="18"/>
      <c r="D229" s="18"/>
      <c r="E229" s="24" t="e">
        <f t="shared" si="62"/>
        <v>#DIV/0!</v>
      </c>
    </row>
    <row r="230" spans="1:5" ht="105.75" customHeight="1" x14ac:dyDescent="0.3">
      <c r="A230" s="53" t="s">
        <v>358</v>
      </c>
      <c r="B230" s="46" t="s">
        <v>496</v>
      </c>
      <c r="C230" s="17">
        <f t="shared" si="69"/>
        <v>6589000</v>
      </c>
      <c r="D230" s="17">
        <f t="shared" si="69"/>
        <v>4612300</v>
      </c>
      <c r="E230" s="27">
        <f t="shared" si="62"/>
        <v>70</v>
      </c>
    </row>
    <row r="231" spans="1:5" ht="105" customHeight="1" x14ac:dyDescent="0.3">
      <c r="A231" s="48" t="s">
        <v>440</v>
      </c>
      <c r="B231" s="50" t="s">
        <v>497</v>
      </c>
      <c r="C231" s="18">
        <v>6589000</v>
      </c>
      <c r="D231" s="18">
        <v>4612300</v>
      </c>
      <c r="E231" s="24">
        <f t="shared" si="62"/>
        <v>70</v>
      </c>
    </row>
    <row r="232" spans="1:5" ht="54.75" hidden="1" customHeight="1" x14ac:dyDescent="0.3">
      <c r="A232" s="48" t="s">
        <v>359</v>
      </c>
      <c r="B232" s="50" t="s">
        <v>360</v>
      </c>
      <c r="C232" s="18">
        <f>C233</f>
        <v>0</v>
      </c>
      <c r="D232" s="18">
        <f>D233</f>
        <v>0</v>
      </c>
      <c r="E232" s="24" t="e">
        <f t="shared" si="62"/>
        <v>#DIV/0!</v>
      </c>
    </row>
    <row r="233" spans="1:5" ht="58.5" hidden="1" customHeight="1" x14ac:dyDescent="0.3">
      <c r="A233" s="48" t="s">
        <v>450</v>
      </c>
      <c r="B233" s="50" t="s">
        <v>498</v>
      </c>
      <c r="C233" s="18">
        <v>0</v>
      </c>
      <c r="D233" s="18">
        <v>0</v>
      </c>
      <c r="E233" s="24" t="e">
        <f t="shared" si="62"/>
        <v>#DIV/0!</v>
      </c>
    </row>
    <row r="234" spans="1:5" ht="76.5" customHeight="1" x14ac:dyDescent="0.3">
      <c r="A234" s="45" t="s">
        <v>361</v>
      </c>
      <c r="B234" s="46" t="s">
        <v>362</v>
      </c>
      <c r="C234" s="17">
        <f t="shared" ref="C234:D234" si="70">C235</f>
        <v>318000</v>
      </c>
      <c r="D234" s="17">
        <f t="shared" si="70"/>
        <v>318000</v>
      </c>
      <c r="E234" s="27">
        <f t="shared" si="62"/>
        <v>100</v>
      </c>
    </row>
    <row r="235" spans="1:5" ht="86.25" customHeight="1" x14ac:dyDescent="0.3">
      <c r="A235" s="48" t="s">
        <v>430</v>
      </c>
      <c r="B235" s="50" t="s">
        <v>499</v>
      </c>
      <c r="C235" s="18">
        <v>318000</v>
      </c>
      <c r="D235" s="18">
        <v>318000</v>
      </c>
      <c r="E235" s="24">
        <f t="shared" si="62"/>
        <v>100</v>
      </c>
    </row>
    <row r="236" spans="1:5" ht="39.75" hidden="1" customHeight="1" x14ac:dyDescent="0.3">
      <c r="A236" s="54" t="s">
        <v>465</v>
      </c>
      <c r="B236" s="50" t="s">
        <v>463</v>
      </c>
      <c r="C236" s="18">
        <f>C237</f>
        <v>0</v>
      </c>
      <c r="D236" s="18">
        <f>D237</f>
        <v>0</v>
      </c>
      <c r="E236" s="24" t="e">
        <f t="shared" si="62"/>
        <v>#DIV/0!</v>
      </c>
    </row>
    <row r="237" spans="1:5" ht="39.75" hidden="1" customHeight="1" x14ac:dyDescent="0.3">
      <c r="A237" s="54" t="s">
        <v>466</v>
      </c>
      <c r="B237" s="55" t="s">
        <v>464</v>
      </c>
      <c r="C237" s="23"/>
      <c r="D237" s="23"/>
      <c r="E237" s="24" t="e">
        <f t="shared" si="62"/>
        <v>#DIV/0!</v>
      </c>
    </row>
    <row r="238" spans="1:5" ht="21" hidden="1" customHeight="1" x14ac:dyDescent="0.3">
      <c r="A238" s="48" t="s">
        <v>459</v>
      </c>
      <c r="B238" s="50" t="s">
        <v>460</v>
      </c>
      <c r="C238" s="18">
        <f t="shared" ref="C238:D238" si="71">C239</f>
        <v>0</v>
      </c>
      <c r="D238" s="18">
        <f t="shared" si="71"/>
        <v>0</v>
      </c>
      <c r="E238" s="24" t="e">
        <f t="shared" si="62"/>
        <v>#DIV/0!</v>
      </c>
    </row>
    <row r="239" spans="1:5" ht="28.5" hidden="1" customHeight="1" x14ac:dyDescent="0.3">
      <c r="A239" s="48" t="s">
        <v>461</v>
      </c>
      <c r="B239" s="50" t="s">
        <v>462</v>
      </c>
      <c r="C239" s="18"/>
      <c r="D239" s="18"/>
      <c r="E239" s="24" t="e">
        <f t="shared" si="62"/>
        <v>#DIV/0!</v>
      </c>
    </row>
    <row r="240" spans="1:5" ht="123" customHeight="1" x14ac:dyDescent="0.3">
      <c r="A240" s="45" t="s">
        <v>541</v>
      </c>
      <c r="B240" s="46" t="s">
        <v>543</v>
      </c>
      <c r="C240" s="17">
        <f>C241</f>
        <v>14498550</v>
      </c>
      <c r="D240" s="17">
        <f>D241</f>
        <v>4169583</v>
      </c>
      <c r="E240" s="24">
        <f t="shared" si="62"/>
        <v>28.758620689655174</v>
      </c>
    </row>
    <row r="241" spans="1:5" ht="118.5" customHeight="1" x14ac:dyDescent="0.3">
      <c r="A241" s="48" t="s">
        <v>542</v>
      </c>
      <c r="B241" s="50" t="s">
        <v>544</v>
      </c>
      <c r="C241" s="18">
        <v>14498550</v>
      </c>
      <c r="D241" s="18">
        <v>4169583</v>
      </c>
      <c r="E241" s="24">
        <f t="shared" si="62"/>
        <v>28.758620689655174</v>
      </c>
    </row>
    <row r="242" spans="1:5" ht="51.75" customHeight="1" x14ac:dyDescent="0.3">
      <c r="A242" s="45" t="s">
        <v>467</v>
      </c>
      <c r="B242" s="46" t="s">
        <v>527</v>
      </c>
      <c r="C242" s="17">
        <f t="shared" ref="C242:D242" si="72">C243</f>
        <v>19810554.219999999</v>
      </c>
      <c r="D242" s="17">
        <f t="shared" si="72"/>
        <v>19810554.219999999</v>
      </c>
      <c r="E242" s="27">
        <f t="shared" si="62"/>
        <v>100</v>
      </c>
    </row>
    <row r="243" spans="1:5" ht="61.15" customHeight="1" x14ac:dyDescent="0.3">
      <c r="A243" s="48" t="s">
        <v>468</v>
      </c>
      <c r="B243" s="50" t="s">
        <v>526</v>
      </c>
      <c r="C243" s="18">
        <v>19810554.219999999</v>
      </c>
      <c r="D243" s="18">
        <v>19810554.219999999</v>
      </c>
      <c r="E243" s="24">
        <f t="shared" si="62"/>
        <v>100</v>
      </c>
    </row>
    <row r="244" spans="1:5" ht="45.6" hidden="1" customHeight="1" x14ac:dyDescent="0.3">
      <c r="A244" s="34" t="s">
        <v>363</v>
      </c>
      <c r="B244" s="56" t="s">
        <v>364</v>
      </c>
      <c r="C244" s="25">
        <f t="shared" ref="C244:D244" si="73">C245</f>
        <v>0</v>
      </c>
      <c r="D244" s="25">
        <f t="shared" si="73"/>
        <v>0</v>
      </c>
      <c r="E244" s="24" t="e">
        <f t="shared" si="62"/>
        <v>#DIV/0!</v>
      </c>
    </row>
    <row r="245" spans="1:5" ht="67.150000000000006" hidden="1" customHeight="1" x14ac:dyDescent="0.3">
      <c r="A245" s="32" t="s">
        <v>431</v>
      </c>
      <c r="B245" s="36" t="s">
        <v>500</v>
      </c>
      <c r="C245" s="22"/>
      <c r="D245" s="22"/>
      <c r="E245" s="24" t="e">
        <f t="shared" si="62"/>
        <v>#DIV/0!</v>
      </c>
    </row>
    <row r="246" spans="1:5" ht="59.25" customHeight="1" x14ac:dyDescent="0.3">
      <c r="A246" s="34" t="s">
        <v>524</v>
      </c>
      <c r="B246" s="56" t="s">
        <v>525</v>
      </c>
      <c r="C246" s="25">
        <f>C247</f>
        <v>19101123</v>
      </c>
      <c r="D246" s="25">
        <f>D247</f>
        <v>19101123</v>
      </c>
      <c r="E246" s="27">
        <f t="shared" si="62"/>
        <v>100</v>
      </c>
    </row>
    <row r="247" spans="1:5" ht="60.6" customHeight="1" x14ac:dyDescent="0.3">
      <c r="A247" s="32" t="s">
        <v>522</v>
      </c>
      <c r="B247" s="36" t="s">
        <v>523</v>
      </c>
      <c r="C247" s="22">
        <v>19101123</v>
      </c>
      <c r="D247" s="22">
        <v>19101123</v>
      </c>
      <c r="E247" s="24">
        <f t="shared" si="62"/>
        <v>100</v>
      </c>
    </row>
    <row r="248" spans="1:5" ht="24.75" customHeight="1" x14ac:dyDescent="0.3">
      <c r="A248" s="45" t="s">
        <v>365</v>
      </c>
      <c r="B248" s="46" t="s">
        <v>366</v>
      </c>
      <c r="C248" s="17">
        <f t="shared" ref="C248:D248" si="74">C249</f>
        <v>49558594.57</v>
      </c>
      <c r="D248" s="17">
        <f t="shared" si="74"/>
        <v>35970406.18</v>
      </c>
      <c r="E248" s="27">
        <f t="shared" si="62"/>
        <v>72.581570345367439</v>
      </c>
    </row>
    <row r="249" spans="1:5" ht="63.75" customHeight="1" x14ac:dyDescent="0.3">
      <c r="A249" s="45" t="s">
        <v>433</v>
      </c>
      <c r="B249" s="46" t="s">
        <v>432</v>
      </c>
      <c r="C249" s="17">
        <f>C251+C252+C253+C255+C256+C257+C259+C260+C261+C263+C265+C271</f>
        <v>49558594.57</v>
      </c>
      <c r="D249" s="17">
        <f>D251+D252+D253+D255+D256+D257+D259+D260+D261+D263+D265+D271</f>
        <v>35970406.18</v>
      </c>
      <c r="E249" s="27">
        <f t="shared" si="62"/>
        <v>72.581570345367439</v>
      </c>
    </row>
    <row r="250" spans="1:5" ht="66" hidden="1" customHeight="1" x14ac:dyDescent="0.3">
      <c r="A250" s="48" t="s">
        <v>433</v>
      </c>
      <c r="B250" s="50" t="s">
        <v>444</v>
      </c>
      <c r="C250" s="18"/>
      <c r="D250" s="18"/>
      <c r="E250" s="24" t="e">
        <f t="shared" si="62"/>
        <v>#DIV/0!</v>
      </c>
    </row>
    <row r="251" spans="1:5" ht="84.75" customHeight="1" x14ac:dyDescent="0.3">
      <c r="A251" s="48" t="s">
        <v>433</v>
      </c>
      <c r="B251" s="50" t="s">
        <v>442</v>
      </c>
      <c r="C251" s="18">
        <v>4871789.47</v>
      </c>
      <c r="D251" s="63">
        <v>4794262.8899999997</v>
      </c>
      <c r="E251" s="24">
        <f t="shared" si="62"/>
        <v>98.408663172384578</v>
      </c>
    </row>
    <row r="252" spans="1:5" ht="85.5" customHeight="1" x14ac:dyDescent="0.3">
      <c r="A252" s="48" t="s">
        <v>433</v>
      </c>
      <c r="B252" s="50" t="s">
        <v>443</v>
      </c>
      <c r="C252" s="18">
        <v>4515325.7699999996</v>
      </c>
      <c r="D252" s="63">
        <v>3397180.48</v>
      </c>
      <c r="E252" s="24">
        <f t="shared" si="62"/>
        <v>75.236664042514931</v>
      </c>
    </row>
    <row r="253" spans="1:5" ht="100.5" customHeight="1" x14ac:dyDescent="0.3">
      <c r="A253" s="48" t="s">
        <v>433</v>
      </c>
      <c r="B253" s="50" t="s">
        <v>528</v>
      </c>
      <c r="C253" s="18">
        <v>1039033.2</v>
      </c>
      <c r="D253" s="18">
        <v>648000</v>
      </c>
      <c r="E253" s="24">
        <f t="shared" si="62"/>
        <v>62.365668392501803</v>
      </c>
    </row>
    <row r="254" spans="1:5" ht="55.5" hidden="1" customHeight="1" x14ac:dyDescent="0.3">
      <c r="A254" s="48" t="s">
        <v>433</v>
      </c>
      <c r="B254" s="50" t="s">
        <v>441</v>
      </c>
      <c r="C254" s="18"/>
      <c r="D254" s="18"/>
      <c r="E254" s="24" t="e">
        <f t="shared" si="62"/>
        <v>#DIV/0!</v>
      </c>
    </row>
    <row r="255" spans="1:5" ht="144.75" customHeight="1" x14ac:dyDescent="0.3">
      <c r="A255" s="48" t="s">
        <v>433</v>
      </c>
      <c r="B255" s="50" t="s">
        <v>449</v>
      </c>
      <c r="C255" s="18">
        <v>93333.33</v>
      </c>
      <c r="D255" s="18">
        <v>93333.33</v>
      </c>
      <c r="E255" s="24">
        <f t="shared" si="62"/>
        <v>100</v>
      </c>
    </row>
    <row r="256" spans="1:5" ht="98.25" customHeight="1" x14ac:dyDescent="0.3">
      <c r="A256" s="48" t="s">
        <v>433</v>
      </c>
      <c r="B256" s="36" t="s">
        <v>448</v>
      </c>
      <c r="C256" s="18">
        <v>9305900</v>
      </c>
      <c r="D256" s="63">
        <v>4901939.55</v>
      </c>
      <c r="E256" s="24">
        <f t="shared" si="62"/>
        <v>52.675609559526748</v>
      </c>
    </row>
    <row r="257" spans="1:5" ht="80.45" customHeight="1" x14ac:dyDescent="0.3">
      <c r="A257" s="48" t="s">
        <v>433</v>
      </c>
      <c r="B257" s="36" t="s">
        <v>445</v>
      </c>
      <c r="C257" s="18">
        <v>77386.600000000006</v>
      </c>
      <c r="D257" s="18">
        <v>0</v>
      </c>
      <c r="E257" s="24">
        <f t="shared" si="62"/>
        <v>0</v>
      </c>
    </row>
    <row r="258" spans="1:5" ht="69" hidden="1" customHeight="1" x14ac:dyDescent="0.3">
      <c r="A258" s="48" t="s">
        <v>433</v>
      </c>
      <c r="B258" s="36" t="s">
        <v>446</v>
      </c>
      <c r="C258" s="18">
        <v>0</v>
      </c>
      <c r="D258" s="18">
        <v>0</v>
      </c>
      <c r="E258" s="24" t="e">
        <f t="shared" si="62"/>
        <v>#DIV/0!</v>
      </c>
    </row>
    <row r="259" spans="1:5" ht="104.25" customHeight="1" x14ac:dyDescent="0.3">
      <c r="A259" s="48" t="s">
        <v>433</v>
      </c>
      <c r="B259" s="36" t="s">
        <v>447</v>
      </c>
      <c r="C259" s="18">
        <v>26831364.780000001</v>
      </c>
      <c r="D259" s="18">
        <v>19705689.93</v>
      </c>
      <c r="E259" s="24">
        <f t="shared" si="62"/>
        <v>73.442741700148432</v>
      </c>
    </row>
    <row r="260" spans="1:5" ht="99" customHeight="1" x14ac:dyDescent="0.3">
      <c r="A260" s="48" t="s">
        <v>433</v>
      </c>
      <c r="B260" s="50" t="s">
        <v>455</v>
      </c>
      <c r="C260" s="18">
        <v>250000</v>
      </c>
      <c r="D260" s="18">
        <v>250000</v>
      </c>
      <c r="E260" s="24">
        <f t="shared" si="62"/>
        <v>100</v>
      </c>
    </row>
    <row r="261" spans="1:5" ht="144.75" customHeight="1" x14ac:dyDescent="0.3">
      <c r="A261" s="48" t="s">
        <v>433</v>
      </c>
      <c r="B261" s="36" t="s">
        <v>458</v>
      </c>
      <c r="C261" s="18">
        <v>316341.42</v>
      </c>
      <c r="D261" s="18">
        <v>0</v>
      </c>
      <c r="E261" s="24">
        <f t="shared" si="62"/>
        <v>0</v>
      </c>
    </row>
    <row r="262" spans="1:5" ht="120.75" hidden="1" customHeight="1" x14ac:dyDescent="0.3">
      <c r="A262" s="48" t="s">
        <v>433</v>
      </c>
      <c r="B262" s="36" t="s">
        <v>506</v>
      </c>
      <c r="C262" s="18"/>
      <c r="D262" s="18"/>
      <c r="E262" s="24" t="e">
        <f t="shared" si="62"/>
        <v>#DIV/0!</v>
      </c>
    </row>
    <row r="263" spans="1:5" ht="77.25" customHeight="1" x14ac:dyDescent="0.3">
      <c r="A263" s="48" t="s">
        <v>433</v>
      </c>
      <c r="B263" s="36" t="s">
        <v>507</v>
      </c>
      <c r="C263" s="18">
        <v>2000000</v>
      </c>
      <c r="D263" s="18">
        <v>2000000</v>
      </c>
      <c r="E263" s="24">
        <f t="shared" si="62"/>
        <v>100</v>
      </c>
    </row>
    <row r="264" spans="1:5" ht="84" hidden="1" customHeight="1" x14ac:dyDescent="0.3">
      <c r="A264" s="48" t="s">
        <v>433</v>
      </c>
      <c r="B264" s="36" t="s">
        <v>508</v>
      </c>
      <c r="C264" s="18"/>
      <c r="D264" s="18"/>
      <c r="E264" s="24" t="e">
        <f t="shared" si="62"/>
        <v>#DIV/0!</v>
      </c>
    </row>
    <row r="265" spans="1:5" ht="97.15" customHeight="1" x14ac:dyDescent="0.3">
      <c r="A265" s="48" t="s">
        <v>433</v>
      </c>
      <c r="B265" s="50" t="s">
        <v>529</v>
      </c>
      <c r="C265" s="18">
        <v>78120</v>
      </c>
      <c r="D265" s="18"/>
      <c r="E265" s="24">
        <f t="shared" si="62"/>
        <v>0</v>
      </c>
    </row>
    <row r="266" spans="1:5" ht="106.9" hidden="1" customHeight="1" x14ac:dyDescent="0.3">
      <c r="A266" s="48"/>
      <c r="B266" s="36" t="s">
        <v>456</v>
      </c>
      <c r="C266" s="18">
        <v>78120</v>
      </c>
      <c r="D266" s="18"/>
      <c r="E266" s="24">
        <f t="shared" si="62"/>
        <v>0</v>
      </c>
    </row>
    <row r="267" spans="1:5" ht="67.900000000000006" hidden="1" customHeight="1" x14ac:dyDescent="0.3">
      <c r="A267" s="48"/>
      <c r="B267" s="50" t="s">
        <v>457</v>
      </c>
      <c r="C267" s="18">
        <v>78120</v>
      </c>
      <c r="D267" s="18"/>
      <c r="E267" s="24">
        <f t="shared" si="62"/>
        <v>0</v>
      </c>
    </row>
    <row r="268" spans="1:5" ht="67.150000000000006" hidden="1" customHeight="1" x14ac:dyDescent="0.3">
      <c r="A268" s="48"/>
      <c r="B268" s="50" t="s">
        <v>469</v>
      </c>
      <c r="C268" s="18">
        <v>78120</v>
      </c>
      <c r="D268" s="18"/>
      <c r="E268" s="24">
        <f t="shared" si="62"/>
        <v>0</v>
      </c>
    </row>
    <row r="269" spans="1:5" ht="139.15" hidden="1" customHeight="1" x14ac:dyDescent="0.3">
      <c r="A269" s="48"/>
      <c r="B269" s="50" t="s">
        <v>470</v>
      </c>
      <c r="C269" s="18">
        <v>78120</v>
      </c>
      <c r="D269" s="18"/>
      <c r="E269" s="24">
        <f t="shared" si="62"/>
        <v>0</v>
      </c>
    </row>
    <row r="270" spans="1:5" ht="89.45" hidden="1" customHeight="1" x14ac:dyDescent="0.3">
      <c r="A270" s="48"/>
      <c r="B270" s="50" t="s">
        <v>471</v>
      </c>
      <c r="C270" s="18">
        <v>78120</v>
      </c>
      <c r="D270" s="18"/>
      <c r="E270" s="24">
        <f t="shared" ref="E270:E271" si="75">D270/C270*100</f>
        <v>0</v>
      </c>
    </row>
    <row r="271" spans="1:5" ht="89.45" customHeight="1" x14ac:dyDescent="0.3">
      <c r="A271" s="66" t="s">
        <v>433</v>
      </c>
      <c r="B271" s="67" t="s">
        <v>469</v>
      </c>
      <c r="C271" s="18">
        <v>180000</v>
      </c>
      <c r="D271" s="64">
        <v>180000</v>
      </c>
      <c r="E271" s="24">
        <f t="shared" si="75"/>
        <v>100</v>
      </c>
    </row>
    <row r="272" spans="1:5" ht="46.5" customHeight="1" x14ac:dyDescent="0.3">
      <c r="A272" s="45" t="s">
        <v>367</v>
      </c>
      <c r="B272" s="46" t="s">
        <v>368</v>
      </c>
      <c r="C272" s="17">
        <f t="shared" ref="C272:D272" si="76">C273+C286+C288+C290</f>
        <v>390218028.71000004</v>
      </c>
      <c r="D272" s="17">
        <f t="shared" si="76"/>
        <v>299410586.40000004</v>
      </c>
      <c r="E272" s="27">
        <f t="shared" ref="E272:E296" si="77">D272/C272*100</f>
        <v>76.72905001078621</v>
      </c>
    </row>
    <row r="273" spans="1:5" ht="86.25" customHeight="1" x14ac:dyDescent="0.3">
      <c r="A273" s="45" t="s">
        <v>369</v>
      </c>
      <c r="B273" s="46" t="s">
        <v>370</v>
      </c>
      <c r="C273" s="17">
        <f>C274</f>
        <v>12059719.35</v>
      </c>
      <c r="D273" s="17">
        <f>D274</f>
        <v>7707842.54</v>
      </c>
      <c r="E273" s="27">
        <f t="shared" si="77"/>
        <v>63.913946222969109</v>
      </c>
    </row>
    <row r="274" spans="1:5" ht="103.5" customHeight="1" x14ac:dyDescent="0.3">
      <c r="A274" s="48" t="s">
        <v>400</v>
      </c>
      <c r="B274" s="50" t="s">
        <v>399</v>
      </c>
      <c r="C274" s="18">
        <f t="shared" ref="C274:D274" si="78">SUM(C275:C280)</f>
        <v>12059719.35</v>
      </c>
      <c r="D274" s="63">
        <f t="shared" si="78"/>
        <v>7707842.54</v>
      </c>
      <c r="E274" s="24">
        <f t="shared" si="77"/>
        <v>63.913946222969109</v>
      </c>
    </row>
    <row r="275" spans="1:5" ht="127.5" customHeight="1" x14ac:dyDescent="0.3">
      <c r="A275" s="48" t="s">
        <v>400</v>
      </c>
      <c r="B275" s="50" t="s">
        <v>434</v>
      </c>
      <c r="C275" s="18">
        <v>1072900</v>
      </c>
      <c r="D275" s="18">
        <v>804690</v>
      </c>
      <c r="E275" s="24">
        <f t="shared" si="77"/>
        <v>75.001398079970173</v>
      </c>
    </row>
    <row r="276" spans="1:5" ht="273" customHeight="1" x14ac:dyDescent="0.3">
      <c r="A276" s="48" t="s">
        <v>400</v>
      </c>
      <c r="B276" s="50" t="s">
        <v>451</v>
      </c>
      <c r="C276" s="22">
        <v>597135</v>
      </c>
      <c r="D276" s="22">
        <v>448113.22</v>
      </c>
      <c r="E276" s="24">
        <f t="shared" si="77"/>
        <v>75.043871151414663</v>
      </c>
    </row>
    <row r="277" spans="1:5" ht="192.75" customHeight="1" x14ac:dyDescent="0.3">
      <c r="A277" s="48" t="s">
        <v>400</v>
      </c>
      <c r="B277" s="50" t="s">
        <v>435</v>
      </c>
      <c r="C277" s="18">
        <v>7327518</v>
      </c>
      <c r="D277" s="18">
        <v>5200035</v>
      </c>
      <c r="E277" s="24">
        <f t="shared" si="77"/>
        <v>70.965844096186459</v>
      </c>
    </row>
    <row r="278" spans="1:5" ht="306" customHeight="1" x14ac:dyDescent="0.3">
      <c r="A278" s="48" t="s">
        <v>400</v>
      </c>
      <c r="B278" s="50" t="s">
        <v>436</v>
      </c>
      <c r="C278" s="18">
        <v>995300</v>
      </c>
      <c r="D278" s="18">
        <v>643636</v>
      </c>
      <c r="E278" s="24">
        <f t="shared" si="77"/>
        <v>64.667537425901727</v>
      </c>
    </row>
    <row r="279" spans="1:5" ht="94.9" customHeight="1" x14ac:dyDescent="0.3">
      <c r="A279" s="48" t="s">
        <v>400</v>
      </c>
      <c r="B279" s="50" t="s">
        <v>452</v>
      </c>
      <c r="C279" s="18">
        <v>76466.350000000006</v>
      </c>
      <c r="D279" s="18">
        <v>0</v>
      </c>
      <c r="E279" s="24">
        <f t="shared" si="77"/>
        <v>0</v>
      </c>
    </row>
    <row r="280" spans="1:5" ht="105" customHeight="1" x14ac:dyDescent="0.3">
      <c r="A280" s="48" t="s">
        <v>400</v>
      </c>
      <c r="B280" s="50" t="s">
        <v>437</v>
      </c>
      <c r="C280" s="22">
        <v>1990400</v>
      </c>
      <c r="D280" s="22">
        <v>611368.31999999995</v>
      </c>
      <c r="E280" s="24">
        <f t="shared" si="77"/>
        <v>30.715852090032154</v>
      </c>
    </row>
    <row r="281" spans="1:5" ht="187.5" hidden="1" x14ac:dyDescent="0.3">
      <c r="A281" s="48"/>
      <c r="B281" s="50" t="s">
        <v>479</v>
      </c>
      <c r="C281" s="22"/>
      <c r="D281" s="22"/>
      <c r="E281" s="24" t="e">
        <f t="shared" si="77"/>
        <v>#DIV/0!</v>
      </c>
    </row>
    <row r="282" spans="1:5" ht="206.25" hidden="1" x14ac:dyDescent="0.3">
      <c r="A282" s="48"/>
      <c r="B282" s="50" t="s">
        <v>480</v>
      </c>
      <c r="C282" s="22"/>
      <c r="D282" s="22"/>
      <c r="E282" s="24" t="e">
        <f t="shared" si="77"/>
        <v>#DIV/0!</v>
      </c>
    </row>
    <row r="283" spans="1:5" ht="187.5" hidden="1" x14ac:dyDescent="0.3">
      <c r="A283" s="48"/>
      <c r="B283" s="50" t="s">
        <v>481</v>
      </c>
      <c r="C283" s="22"/>
      <c r="D283" s="22"/>
      <c r="E283" s="24" t="e">
        <f t="shared" si="77"/>
        <v>#DIV/0!</v>
      </c>
    </row>
    <row r="284" spans="1:5" ht="206.25" hidden="1" x14ac:dyDescent="0.3">
      <c r="A284" s="48"/>
      <c r="B284" s="50" t="s">
        <v>482</v>
      </c>
      <c r="C284" s="22"/>
      <c r="D284" s="22"/>
      <c r="E284" s="24" t="e">
        <f t="shared" si="77"/>
        <v>#DIV/0!</v>
      </c>
    </row>
    <row r="285" spans="1:5" hidden="1" x14ac:dyDescent="0.3">
      <c r="A285" s="48"/>
      <c r="B285" s="50"/>
      <c r="C285" s="22"/>
      <c r="D285" s="22"/>
      <c r="E285" s="24" t="e">
        <f t="shared" si="77"/>
        <v>#DIV/0!</v>
      </c>
    </row>
    <row r="286" spans="1:5" ht="129" customHeight="1" x14ac:dyDescent="0.3">
      <c r="A286" s="45" t="s">
        <v>371</v>
      </c>
      <c r="B286" s="46" t="s">
        <v>372</v>
      </c>
      <c r="C286" s="17">
        <f t="shared" ref="C286:D286" si="79">C287</f>
        <v>8216</v>
      </c>
      <c r="D286" s="65">
        <f t="shared" si="79"/>
        <v>8216</v>
      </c>
      <c r="E286" s="27">
        <f t="shared" si="77"/>
        <v>100</v>
      </c>
    </row>
    <row r="287" spans="1:5" ht="152.25" customHeight="1" x14ac:dyDescent="0.3">
      <c r="A287" s="69" t="s">
        <v>397</v>
      </c>
      <c r="B287" s="70" t="s">
        <v>398</v>
      </c>
      <c r="C287" s="18">
        <v>8216</v>
      </c>
      <c r="D287" s="63">
        <v>8216</v>
      </c>
      <c r="E287" s="24">
        <f t="shared" si="77"/>
        <v>100</v>
      </c>
    </row>
    <row r="288" spans="1:5" ht="53.45" customHeight="1" x14ac:dyDescent="0.3">
      <c r="A288" s="45" t="s">
        <v>373</v>
      </c>
      <c r="B288" s="46" t="s">
        <v>374</v>
      </c>
      <c r="C288" s="17">
        <f>C289</f>
        <v>1047749</v>
      </c>
      <c r="D288" s="17">
        <f>D289</f>
        <v>902540</v>
      </c>
      <c r="E288" s="27">
        <f t="shared" si="77"/>
        <v>86.14086007240283</v>
      </c>
    </row>
    <row r="289" spans="1:5" ht="79.5" customHeight="1" x14ac:dyDescent="0.3">
      <c r="A289" s="48" t="s">
        <v>396</v>
      </c>
      <c r="B289" s="50" t="s">
        <v>395</v>
      </c>
      <c r="C289" s="22">
        <v>1047749</v>
      </c>
      <c r="D289" s="22">
        <v>902540</v>
      </c>
      <c r="E289" s="24">
        <f t="shared" si="77"/>
        <v>86.14086007240283</v>
      </c>
    </row>
    <row r="290" spans="1:5" ht="51" customHeight="1" x14ac:dyDescent="0.3">
      <c r="A290" s="45" t="s">
        <v>375</v>
      </c>
      <c r="B290" s="46" t="s">
        <v>376</v>
      </c>
      <c r="C290" s="17">
        <f>C291</f>
        <v>377102344.36000001</v>
      </c>
      <c r="D290" s="17">
        <f>D291</f>
        <v>290791987.86000001</v>
      </c>
      <c r="E290" s="27">
        <f t="shared" si="77"/>
        <v>77.112219589490536</v>
      </c>
    </row>
    <row r="291" spans="1:5" ht="69.75" customHeight="1" x14ac:dyDescent="0.3">
      <c r="A291" s="48" t="s">
        <v>394</v>
      </c>
      <c r="B291" s="50" t="s">
        <v>393</v>
      </c>
      <c r="C291" s="18">
        <v>377102344.36000001</v>
      </c>
      <c r="D291" s="18">
        <v>290791987.86000001</v>
      </c>
      <c r="E291" s="24">
        <f t="shared" si="77"/>
        <v>77.112219589490536</v>
      </c>
    </row>
    <row r="292" spans="1:5" ht="43.15" customHeight="1" x14ac:dyDescent="0.3">
      <c r="A292" s="41" t="s">
        <v>377</v>
      </c>
      <c r="B292" s="42" t="s">
        <v>378</v>
      </c>
      <c r="C292" s="17">
        <f>C295+C297+C299+C293</f>
        <v>12843241</v>
      </c>
      <c r="D292" s="17">
        <f>D295+D297+D299+D293</f>
        <v>9679450.6899999995</v>
      </c>
      <c r="E292" s="27">
        <f t="shared" si="77"/>
        <v>75.366106499130552</v>
      </c>
    </row>
    <row r="293" spans="1:5" ht="156" customHeight="1" x14ac:dyDescent="0.3">
      <c r="A293" s="41" t="s">
        <v>489</v>
      </c>
      <c r="B293" s="42" t="s">
        <v>491</v>
      </c>
      <c r="C293" s="17">
        <f>C294</f>
        <v>2368841</v>
      </c>
      <c r="D293" s="17">
        <f>D294</f>
        <v>1068696.6100000001</v>
      </c>
      <c r="E293" s="27">
        <f t="shared" si="77"/>
        <v>45.114746409742153</v>
      </c>
    </row>
    <row r="294" spans="1:5" ht="155.25" customHeight="1" x14ac:dyDescent="0.3">
      <c r="A294" s="43" t="s">
        <v>490</v>
      </c>
      <c r="B294" s="44" t="s">
        <v>492</v>
      </c>
      <c r="C294" s="18">
        <v>2368841</v>
      </c>
      <c r="D294" s="18">
        <v>1068696.6100000001</v>
      </c>
      <c r="E294" s="24">
        <f t="shared" si="77"/>
        <v>45.114746409742153</v>
      </c>
    </row>
    <row r="295" spans="1:5" ht="134.25" customHeight="1" x14ac:dyDescent="0.3">
      <c r="A295" s="41" t="s">
        <v>379</v>
      </c>
      <c r="B295" s="46" t="s">
        <v>380</v>
      </c>
      <c r="C295" s="17">
        <f t="shared" ref="C295:D295" si="80">C296</f>
        <v>10474400</v>
      </c>
      <c r="D295" s="17">
        <f t="shared" si="80"/>
        <v>8610754.0800000001</v>
      </c>
      <c r="E295" s="27">
        <f t="shared" si="77"/>
        <v>82.207611700908885</v>
      </c>
    </row>
    <row r="296" spans="1:5" ht="123.75" customHeight="1" x14ac:dyDescent="0.3">
      <c r="A296" s="43" t="s">
        <v>390</v>
      </c>
      <c r="B296" s="49" t="s">
        <v>389</v>
      </c>
      <c r="C296" s="18">
        <f>9374400+1100000</f>
        <v>10474400</v>
      </c>
      <c r="D296" s="18">
        <v>8610754.0800000001</v>
      </c>
      <c r="E296" s="24">
        <f t="shared" si="77"/>
        <v>82.207611700908885</v>
      </c>
    </row>
    <row r="297" spans="1:5" ht="84" hidden="1" customHeight="1" x14ac:dyDescent="0.3">
      <c r="A297" s="57" t="s">
        <v>381</v>
      </c>
      <c r="B297" s="58" t="s">
        <v>382</v>
      </c>
      <c r="C297" s="10">
        <f t="shared" ref="C297:E297" si="81">C298</f>
        <v>0</v>
      </c>
      <c r="D297" s="10">
        <f t="shared" si="81"/>
        <v>0</v>
      </c>
      <c r="E297" s="10">
        <f t="shared" si="81"/>
        <v>0</v>
      </c>
    </row>
    <row r="298" spans="1:5" ht="78" hidden="1" customHeight="1" x14ac:dyDescent="0.3">
      <c r="A298" s="59" t="s">
        <v>392</v>
      </c>
      <c r="B298" s="60" t="s">
        <v>391</v>
      </c>
      <c r="C298" s="12"/>
      <c r="D298" s="12"/>
      <c r="E298" s="12"/>
    </row>
    <row r="299" spans="1:5" ht="41.25" hidden="1" customHeight="1" x14ac:dyDescent="0.3">
      <c r="A299" s="57" t="s">
        <v>383</v>
      </c>
      <c r="B299" s="58" t="s">
        <v>384</v>
      </c>
      <c r="C299" s="3">
        <f t="shared" ref="C299:E299" si="82">C300</f>
        <v>0</v>
      </c>
      <c r="D299" s="3">
        <f t="shared" si="82"/>
        <v>0</v>
      </c>
      <c r="E299" s="3">
        <f t="shared" si="82"/>
        <v>0</v>
      </c>
    </row>
    <row r="300" spans="1:5" ht="107.25" hidden="1" customHeight="1" x14ac:dyDescent="0.3">
      <c r="A300" s="59" t="s">
        <v>483</v>
      </c>
      <c r="B300" s="60" t="s">
        <v>484</v>
      </c>
      <c r="C300" s="2"/>
      <c r="D300" s="12"/>
      <c r="E300" s="12"/>
    </row>
    <row r="301" spans="1:5" ht="33" hidden="1" customHeight="1" x14ac:dyDescent="0.3">
      <c r="A301" s="57" t="s">
        <v>472</v>
      </c>
      <c r="B301" s="58" t="s">
        <v>473</v>
      </c>
      <c r="C301" s="11">
        <f>C302</f>
        <v>0</v>
      </c>
      <c r="D301" s="11">
        <f t="shared" ref="D301:E301" si="83">D302</f>
        <v>0</v>
      </c>
      <c r="E301" s="11">
        <f t="shared" si="83"/>
        <v>0</v>
      </c>
    </row>
    <row r="302" spans="1:5" ht="39" hidden="1" customHeight="1" x14ac:dyDescent="0.3">
      <c r="A302" s="59" t="s">
        <v>474</v>
      </c>
      <c r="B302" s="60" t="s">
        <v>475</v>
      </c>
      <c r="C302" s="12"/>
      <c r="D302" s="12"/>
      <c r="E302" s="12"/>
    </row>
    <row r="303" spans="1:5" ht="41.25" hidden="1" customHeight="1" x14ac:dyDescent="0.3">
      <c r="A303" s="59" t="s">
        <v>385</v>
      </c>
      <c r="B303" s="60" t="s">
        <v>476</v>
      </c>
      <c r="C303" s="4"/>
      <c r="D303" s="13"/>
      <c r="E303" s="13"/>
    </row>
    <row r="304" spans="1:5" ht="56.25" hidden="1" customHeight="1" x14ac:dyDescent="0.3">
      <c r="A304" s="59" t="s">
        <v>385</v>
      </c>
      <c r="B304" s="60" t="s">
        <v>477</v>
      </c>
      <c r="C304" s="4"/>
      <c r="D304" s="13"/>
      <c r="E304" s="13"/>
    </row>
    <row r="305" spans="1:5" ht="62.25" hidden="1" customHeight="1" x14ac:dyDescent="0.3">
      <c r="A305" s="59" t="s">
        <v>385</v>
      </c>
      <c r="B305" s="60" t="s">
        <v>478</v>
      </c>
      <c r="C305" s="4"/>
      <c r="D305" s="13"/>
      <c r="E305" s="13"/>
    </row>
    <row r="306" spans="1:5" ht="75" hidden="1" customHeight="1" x14ac:dyDescent="0.3">
      <c r="A306" s="61" t="s">
        <v>385</v>
      </c>
      <c r="B306" s="62" t="s">
        <v>386</v>
      </c>
      <c r="C306" s="13"/>
      <c r="D306" s="13"/>
      <c r="E306" s="13"/>
    </row>
    <row r="307" spans="1:5" ht="15" x14ac:dyDescent="0.3">
      <c r="A307" s="73" t="s">
        <v>553</v>
      </c>
      <c r="B307" s="74" t="s">
        <v>554</v>
      </c>
      <c r="C307" s="75">
        <v>0</v>
      </c>
      <c r="D307" s="14"/>
      <c r="E307" s="14"/>
    </row>
    <row r="308" spans="1:5" s="1" customFormat="1" ht="36" x14ac:dyDescent="0.25">
      <c r="A308" s="5"/>
      <c r="B308" s="76"/>
      <c r="C308" s="77" t="s">
        <v>555</v>
      </c>
      <c r="D308" s="8"/>
      <c r="E308" s="8"/>
    </row>
    <row r="309" spans="1:5" s="1" customFormat="1" ht="36" x14ac:dyDescent="0.25">
      <c r="A309" s="6"/>
      <c r="B309" s="76"/>
      <c r="C309" s="77" t="s">
        <v>556</v>
      </c>
      <c r="D309" s="8"/>
      <c r="E309" s="8"/>
    </row>
    <row r="310" spans="1:5" s="1" customFormat="1" x14ac:dyDescent="0.3">
      <c r="A310" s="6"/>
      <c r="B310"/>
      <c r="C310" s="8"/>
      <c r="D310" s="8"/>
      <c r="E310" s="8"/>
    </row>
    <row r="311" spans="1:5" s="1" customFormat="1" x14ac:dyDescent="0.3">
      <c r="A311" s="6"/>
      <c r="B311"/>
    </row>
    <row r="312" spans="1:5" s="1" customFormat="1" x14ac:dyDescent="0.3">
      <c r="A312" s="6"/>
      <c r="B312"/>
    </row>
    <row r="313" spans="1:5" s="1" customFormat="1" x14ac:dyDescent="0.3">
      <c r="A313" s="6"/>
      <c r="B313"/>
    </row>
    <row r="314" spans="1:5" s="1" customFormat="1" x14ac:dyDescent="0.3">
      <c r="A314" s="6"/>
      <c r="B314"/>
    </row>
    <row r="315" spans="1:5" s="1" customFormat="1" x14ac:dyDescent="0.3">
      <c r="A315" s="6"/>
      <c r="B315"/>
    </row>
    <row r="316" spans="1:5" s="1" customFormat="1" x14ac:dyDescent="0.3">
      <c r="A316" s="7"/>
      <c r="B316"/>
    </row>
    <row r="317" spans="1:5" s="1" customFormat="1" x14ac:dyDescent="0.3">
      <c r="A317" s="7"/>
      <c r="B317"/>
    </row>
    <row r="318" spans="1:5" s="1" customFormat="1" x14ac:dyDescent="0.3">
      <c r="A318" s="7"/>
      <c r="B318"/>
    </row>
    <row r="319" spans="1:5" s="1" customFormat="1" x14ac:dyDescent="0.3">
      <c r="A319" s="7"/>
      <c r="B319"/>
    </row>
    <row r="320" spans="1:5" s="1" customFormat="1" x14ac:dyDescent="0.3">
      <c r="A320" s="7"/>
      <c r="B320"/>
    </row>
    <row r="321" spans="1:2" s="1" customFormat="1" x14ac:dyDescent="0.3">
      <c r="A321" s="7"/>
      <c r="B321"/>
    </row>
    <row r="322" spans="1:2" s="1" customFormat="1" x14ac:dyDescent="0.3">
      <c r="A322" s="7"/>
      <c r="B322"/>
    </row>
    <row r="323" spans="1:2" s="1" customFormat="1" x14ac:dyDescent="0.3">
      <c r="A323" s="7"/>
      <c r="B323"/>
    </row>
    <row r="324" spans="1:2" s="1" customFormat="1" x14ac:dyDescent="0.3">
      <c r="A324" s="7"/>
      <c r="B324"/>
    </row>
    <row r="325" spans="1:2" s="1" customFormat="1" x14ac:dyDescent="0.3">
      <c r="A325" s="7"/>
      <c r="B325"/>
    </row>
    <row r="326" spans="1:2" s="1" customFormat="1" x14ac:dyDescent="0.3">
      <c r="A326" s="7"/>
      <c r="B326"/>
    </row>
    <row r="327" spans="1:2" s="1" customFormat="1" x14ac:dyDescent="0.3">
      <c r="A327" s="7"/>
      <c r="B327"/>
    </row>
    <row r="328" spans="1:2" s="1" customFormat="1" x14ac:dyDescent="0.3">
      <c r="A328" s="7"/>
      <c r="B328"/>
    </row>
    <row r="329" spans="1:2" s="1" customFormat="1" x14ac:dyDescent="0.3">
      <c r="A329" s="7"/>
      <c r="B329"/>
    </row>
    <row r="330" spans="1:2" s="1" customFormat="1" x14ac:dyDescent="0.3">
      <c r="A330" s="7"/>
      <c r="B330"/>
    </row>
    <row r="331" spans="1:2" s="1" customFormat="1" x14ac:dyDescent="0.3">
      <c r="A331" s="7"/>
      <c r="B331"/>
    </row>
    <row r="332" spans="1:2" s="1" customFormat="1" x14ac:dyDescent="0.3">
      <c r="A332" s="7"/>
      <c r="B332"/>
    </row>
    <row r="333" spans="1:2" s="1" customFormat="1" x14ac:dyDescent="0.3">
      <c r="A333" s="7"/>
      <c r="B333"/>
    </row>
    <row r="334" spans="1:2" s="1" customFormat="1" x14ac:dyDescent="0.3">
      <c r="A334" s="7"/>
      <c r="B334"/>
    </row>
    <row r="335" spans="1:2" s="1" customFormat="1" x14ac:dyDescent="0.3">
      <c r="A335" s="7"/>
      <c r="B335"/>
    </row>
    <row r="336" spans="1:2" s="1" customFormat="1" x14ac:dyDescent="0.3">
      <c r="A336" s="7"/>
      <c r="B336"/>
    </row>
    <row r="337" spans="1:2" s="1" customFormat="1" x14ac:dyDescent="0.3">
      <c r="A337" s="7"/>
      <c r="B337"/>
    </row>
    <row r="338" spans="1:2" s="1" customFormat="1" x14ac:dyDescent="0.3">
      <c r="A338" s="7"/>
      <c r="B338"/>
    </row>
    <row r="339" spans="1:2" s="1" customFormat="1" x14ac:dyDescent="0.3">
      <c r="A339" s="7"/>
      <c r="B339"/>
    </row>
    <row r="340" spans="1:2" s="1" customFormat="1" x14ac:dyDescent="0.3">
      <c r="A340" s="7"/>
      <c r="B340"/>
    </row>
    <row r="341" spans="1:2" s="1" customFormat="1" x14ac:dyDescent="0.3">
      <c r="A341" s="7"/>
      <c r="B341"/>
    </row>
    <row r="342" spans="1:2" s="1" customFormat="1" x14ac:dyDescent="0.3">
      <c r="A342" s="7"/>
      <c r="B342"/>
    </row>
    <row r="343" spans="1:2" s="1" customFormat="1" x14ac:dyDescent="0.3">
      <c r="A343" s="7"/>
      <c r="B343"/>
    </row>
    <row r="344" spans="1:2" s="1" customFormat="1" x14ac:dyDescent="0.3">
      <c r="A344" s="7"/>
      <c r="B344"/>
    </row>
    <row r="345" spans="1:2" s="1" customFormat="1" x14ac:dyDescent="0.3">
      <c r="A345" s="7"/>
      <c r="B345"/>
    </row>
    <row r="346" spans="1:2" s="1" customFormat="1" x14ac:dyDescent="0.3">
      <c r="A346" s="7"/>
      <c r="B346"/>
    </row>
    <row r="347" spans="1:2" s="1" customFormat="1" x14ac:dyDescent="0.3">
      <c r="A347" s="7"/>
      <c r="B347"/>
    </row>
    <row r="348" spans="1:2" s="1" customFormat="1" x14ac:dyDescent="0.3">
      <c r="A348" s="7"/>
      <c r="B348"/>
    </row>
    <row r="349" spans="1:2" s="1" customFormat="1" x14ac:dyDescent="0.3">
      <c r="A349" s="7"/>
      <c r="B349"/>
    </row>
    <row r="350" spans="1:2" s="1" customFormat="1" x14ac:dyDescent="0.3">
      <c r="A350" s="7"/>
      <c r="B350"/>
    </row>
    <row r="351" spans="1:2" s="1" customFormat="1" x14ac:dyDescent="0.3">
      <c r="A351" s="7"/>
      <c r="B351"/>
    </row>
    <row r="352" spans="1:2" s="1" customFormat="1" x14ac:dyDescent="0.3">
      <c r="A352" s="7"/>
      <c r="B352"/>
    </row>
    <row r="353" spans="1:2" s="1" customFormat="1" x14ac:dyDescent="0.3">
      <c r="A353" s="7"/>
      <c r="B353"/>
    </row>
    <row r="354" spans="1:2" s="1" customFormat="1" x14ac:dyDescent="0.3">
      <c r="A354" s="7"/>
      <c r="B354"/>
    </row>
    <row r="355" spans="1:2" s="1" customFormat="1" x14ac:dyDescent="0.3">
      <c r="A355" s="7"/>
      <c r="B355"/>
    </row>
    <row r="356" spans="1:2" s="1" customFormat="1" x14ac:dyDescent="0.3">
      <c r="A356" s="7"/>
      <c r="B356"/>
    </row>
    <row r="357" spans="1:2" s="1" customFormat="1" x14ac:dyDescent="0.3">
      <c r="A357" s="7"/>
      <c r="B357"/>
    </row>
    <row r="358" spans="1:2" s="1" customFormat="1" x14ac:dyDescent="0.3">
      <c r="A358" s="7"/>
      <c r="B358"/>
    </row>
    <row r="359" spans="1:2" s="1" customFormat="1" x14ac:dyDescent="0.3">
      <c r="A359" s="7"/>
      <c r="B359"/>
    </row>
    <row r="360" spans="1:2" s="1" customFormat="1" x14ac:dyDescent="0.3">
      <c r="A360" s="7"/>
      <c r="B360"/>
    </row>
    <row r="361" spans="1:2" s="1" customFormat="1" x14ac:dyDescent="0.3">
      <c r="A361" s="7"/>
      <c r="B361"/>
    </row>
    <row r="362" spans="1:2" s="1" customFormat="1" x14ac:dyDescent="0.3">
      <c r="A362" s="7"/>
      <c r="B362"/>
    </row>
    <row r="363" spans="1:2" s="1" customFormat="1" x14ac:dyDescent="0.3">
      <c r="A363" s="7"/>
      <c r="B363"/>
    </row>
    <row r="364" spans="1:2" s="1" customFormat="1" x14ac:dyDescent="0.3">
      <c r="A364" s="7"/>
      <c r="B364"/>
    </row>
    <row r="365" spans="1:2" s="1" customFormat="1" x14ac:dyDescent="0.3">
      <c r="A365" s="7"/>
      <c r="B365"/>
    </row>
    <row r="366" spans="1:2" s="1" customFormat="1" x14ac:dyDescent="0.3">
      <c r="A366" s="7"/>
      <c r="B366"/>
    </row>
    <row r="367" spans="1:2" s="1" customFormat="1" x14ac:dyDescent="0.3">
      <c r="A367" s="7"/>
      <c r="B367"/>
    </row>
    <row r="368" spans="1:2" s="1" customFormat="1" x14ac:dyDescent="0.3">
      <c r="A368" s="7"/>
      <c r="B368"/>
    </row>
    <row r="369" spans="1:2" s="1" customFormat="1" x14ac:dyDescent="0.3">
      <c r="A369" s="7"/>
      <c r="B369"/>
    </row>
    <row r="370" spans="1:2" s="1" customFormat="1" x14ac:dyDescent="0.3">
      <c r="A370" s="7"/>
      <c r="B370"/>
    </row>
    <row r="371" spans="1:2" s="1" customFormat="1" x14ac:dyDescent="0.3">
      <c r="A371" s="7"/>
      <c r="B371"/>
    </row>
    <row r="372" spans="1:2" s="1" customFormat="1" x14ac:dyDescent="0.3">
      <c r="A372" s="7"/>
      <c r="B372"/>
    </row>
    <row r="373" spans="1:2" s="1" customFormat="1" x14ac:dyDescent="0.3">
      <c r="A373" s="7"/>
      <c r="B373"/>
    </row>
    <row r="374" spans="1:2" s="1" customFormat="1" x14ac:dyDescent="0.3">
      <c r="A374" s="7"/>
      <c r="B374"/>
    </row>
    <row r="375" spans="1:2" s="1" customFormat="1" x14ac:dyDescent="0.3">
      <c r="A375" s="7"/>
      <c r="B375"/>
    </row>
    <row r="376" spans="1:2" s="1" customFormat="1" x14ac:dyDescent="0.3">
      <c r="A376" s="7"/>
      <c r="B376"/>
    </row>
    <row r="377" spans="1:2" s="1" customFormat="1" x14ac:dyDescent="0.3">
      <c r="A377" s="7"/>
      <c r="B377"/>
    </row>
    <row r="378" spans="1:2" s="1" customFormat="1" x14ac:dyDescent="0.3">
      <c r="A378" s="7"/>
      <c r="B378"/>
    </row>
    <row r="379" spans="1:2" s="1" customFormat="1" x14ac:dyDescent="0.3">
      <c r="A379" s="7"/>
      <c r="B379"/>
    </row>
    <row r="380" spans="1:2" s="1" customFormat="1" x14ac:dyDescent="0.3">
      <c r="A380" s="7"/>
      <c r="B380"/>
    </row>
    <row r="381" spans="1:2" s="1" customFormat="1" x14ac:dyDescent="0.3">
      <c r="A381" s="7"/>
      <c r="B381"/>
    </row>
    <row r="382" spans="1:2" s="1" customFormat="1" x14ac:dyDescent="0.3">
      <c r="A382" s="7"/>
      <c r="B382"/>
    </row>
    <row r="383" spans="1:2" s="1" customFormat="1" x14ac:dyDescent="0.3">
      <c r="A383" s="7"/>
      <c r="B383"/>
    </row>
    <row r="384" spans="1:2" s="1" customFormat="1" x14ac:dyDescent="0.3">
      <c r="A384" s="7"/>
      <c r="B384"/>
    </row>
    <row r="385" spans="1:2" s="1" customFormat="1" x14ac:dyDescent="0.3">
      <c r="A385" s="7"/>
      <c r="B385"/>
    </row>
    <row r="386" spans="1:2" s="1" customFormat="1" x14ac:dyDescent="0.3">
      <c r="A386" s="7"/>
      <c r="B386"/>
    </row>
    <row r="387" spans="1:2" s="1" customFormat="1" x14ac:dyDescent="0.3">
      <c r="A387" s="7"/>
      <c r="B387"/>
    </row>
    <row r="388" spans="1:2" s="1" customFormat="1" x14ac:dyDescent="0.3">
      <c r="A388" s="7"/>
      <c r="B388"/>
    </row>
    <row r="389" spans="1:2" s="1" customFormat="1" x14ac:dyDescent="0.3">
      <c r="A389" s="7"/>
      <c r="B389"/>
    </row>
    <row r="390" spans="1:2" s="1" customFormat="1" x14ac:dyDescent="0.3">
      <c r="A390" s="7"/>
      <c r="B390"/>
    </row>
    <row r="391" spans="1:2" s="1" customFormat="1" x14ac:dyDescent="0.3">
      <c r="A391" s="7"/>
      <c r="B391"/>
    </row>
    <row r="392" spans="1:2" s="1" customFormat="1" x14ac:dyDescent="0.3">
      <c r="A392" s="7"/>
      <c r="B392"/>
    </row>
    <row r="393" spans="1:2" s="1" customFormat="1" x14ac:dyDescent="0.3">
      <c r="A393" s="7"/>
      <c r="B393"/>
    </row>
    <row r="394" spans="1:2" s="1" customFormat="1" x14ac:dyDescent="0.3">
      <c r="A394" s="7"/>
      <c r="B394"/>
    </row>
    <row r="395" spans="1:2" s="1" customFormat="1" x14ac:dyDescent="0.3">
      <c r="A395" s="7"/>
      <c r="B395"/>
    </row>
    <row r="396" spans="1:2" s="1" customFormat="1" x14ac:dyDescent="0.3">
      <c r="A396" s="7"/>
      <c r="B396"/>
    </row>
    <row r="397" spans="1:2" s="1" customFormat="1" x14ac:dyDescent="0.3">
      <c r="A397" s="7"/>
      <c r="B397"/>
    </row>
    <row r="398" spans="1:2" s="1" customFormat="1" x14ac:dyDescent="0.3">
      <c r="A398" s="7"/>
      <c r="B398"/>
    </row>
    <row r="399" spans="1:2" s="1" customFormat="1" x14ac:dyDescent="0.3">
      <c r="A399" s="7"/>
      <c r="B399"/>
    </row>
    <row r="400" spans="1:2" s="1" customFormat="1" x14ac:dyDescent="0.3">
      <c r="A400" s="7"/>
      <c r="B400"/>
    </row>
    <row r="401" spans="1:2" s="1" customFormat="1" x14ac:dyDescent="0.3">
      <c r="A401" s="7"/>
      <c r="B401"/>
    </row>
    <row r="402" spans="1:2" s="1" customFormat="1" x14ac:dyDescent="0.3">
      <c r="A402" s="7"/>
      <c r="B402"/>
    </row>
    <row r="403" spans="1:2" s="1" customFormat="1" x14ac:dyDescent="0.3">
      <c r="A403" s="7"/>
      <c r="B403"/>
    </row>
    <row r="404" spans="1:2" s="1" customFormat="1" x14ac:dyDescent="0.3">
      <c r="A404" s="7"/>
      <c r="B404"/>
    </row>
    <row r="405" spans="1:2" s="1" customFormat="1" x14ac:dyDescent="0.3">
      <c r="A405" s="7"/>
      <c r="B405"/>
    </row>
    <row r="406" spans="1:2" s="1" customFormat="1" x14ac:dyDescent="0.3">
      <c r="A406" s="7"/>
      <c r="B406"/>
    </row>
    <row r="407" spans="1:2" s="1" customFormat="1" x14ac:dyDescent="0.3">
      <c r="A407" s="7"/>
      <c r="B407"/>
    </row>
    <row r="408" spans="1:2" s="1" customFormat="1" x14ac:dyDescent="0.3">
      <c r="A408" s="7"/>
      <c r="B408"/>
    </row>
    <row r="409" spans="1:2" s="1" customFormat="1" x14ac:dyDescent="0.3">
      <c r="A409" s="7"/>
      <c r="B409"/>
    </row>
    <row r="410" spans="1:2" s="1" customFormat="1" x14ac:dyDescent="0.3">
      <c r="A410" s="7"/>
      <c r="B410"/>
    </row>
    <row r="411" spans="1:2" s="1" customFormat="1" x14ac:dyDescent="0.3">
      <c r="A411" s="7"/>
      <c r="B411"/>
    </row>
    <row r="412" spans="1:2" s="1" customFormat="1" x14ac:dyDescent="0.3">
      <c r="A412" s="7"/>
      <c r="B412"/>
    </row>
    <row r="413" spans="1:2" s="1" customFormat="1" x14ac:dyDescent="0.3">
      <c r="A413" s="7"/>
      <c r="B413"/>
    </row>
    <row r="414" spans="1:2" s="1" customFormat="1" x14ac:dyDescent="0.3">
      <c r="A414" s="7"/>
      <c r="B414"/>
    </row>
    <row r="415" spans="1:2" s="1" customFormat="1" x14ac:dyDescent="0.3">
      <c r="A415" s="7"/>
      <c r="B415"/>
    </row>
    <row r="416" spans="1:2" s="1" customFormat="1" x14ac:dyDescent="0.3">
      <c r="A416" s="7"/>
      <c r="B416"/>
    </row>
    <row r="417" spans="1:2" s="1" customFormat="1" x14ac:dyDescent="0.3">
      <c r="A417" s="7"/>
      <c r="B417"/>
    </row>
    <row r="418" spans="1:2" s="1" customFormat="1" x14ac:dyDescent="0.3">
      <c r="A418" s="7"/>
      <c r="B418"/>
    </row>
    <row r="419" spans="1:2" s="1" customFormat="1" x14ac:dyDescent="0.3">
      <c r="A419" s="7"/>
      <c r="B419"/>
    </row>
    <row r="420" spans="1:2" s="1" customFormat="1" x14ac:dyDescent="0.3">
      <c r="A420" s="7"/>
      <c r="B420"/>
    </row>
    <row r="421" spans="1:2" s="1" customFormat="1" x14ac:dyDescent="0.3">
      <c r="A421" s="7"/>
      <c r="B421"/>
    </row>
    <row r="422" spans="1:2" s="1" customFormat="1" x14ac:dyDescent="0.3">
      <c r="A422" s="7"/>
      <c r="B422"/>
    </row>
    <row r="423" spans="1:2" s="1" customFormat="1" x14ac:dyDescent="0.3">
      <c r="A423" s="7"/>
      <c r="B423"/>
    </row>
    <row r="424" spans="1:2" s="1" customFormat="1" x14ac:dyDescent="0.3">
      <c r="A424" s="7"/>
      <c r="B424"/>
    </row>
    <row r="425" spans="1:2" s="1" customFormat="1" x14ac:dyDescent="0.3">
      <c r="A425" s="7"/>
      <c r="B425"/>
    </row>
    <row r="426" spans="1:2" s="1" customFormat="1" x14ac:dyDescent="0.3">
      <c r="A426" s="7"/>
      <c r="B426"/>
    </row>
    <row r="427" spans="1:2" s="1" customFormat="1" x14ac:dyDescent="0.3">
      <c r="A427" s="7"/>
      <c r="B427"/>
    </row>
    <row r="428" spans="1:2" s="1" customFormat="1" x14ac:dyDescent="0.3">
      <c r="A428" s="7"/>
      <c r="B428"/>
    </row>
    <row r="429" spans="1:2" s="1" customFormat="1" x14ac:dyDescent="0.3">
      <c r="A429" s="7"/>
      <c r="B429"/>
    </row>
    <row r="430" spans="1:2" s="1" customFormat="1" x14ac:dyDescent="0.3">
      <c r="A430" s="7"/>
      <c r="B430"/>
    </row>
    <row r="431" spans="1:2" s="1" customFormat="1" x14ac:dyDescent="0.3">
      <c r="A431" s="7"/>
      <c r="B431"/>
    </row>
    <row r="432" spans="1:2" s="1" customFormat="1" x14ac:dyDescent="0.3">
      <c r="A432" s="7"/>
      <c r="B432"/>
    </row>
    <row r="433" spans="1:2" s="1" customFormat="1" x14ac:dyDescent="0.3">
      <c r="A433" s="7"/>
      <c r="B433"/>
    </row>
    <row r="434" spans="1:2" s="1" customFormat="1" x14ac:dyDescent="0.3">
      <c r="A434" s="7"/>
      <c r="B434"/>
    </row>
    <row r="435" spans="1:2" s="1" customFormat="1" x14ac:dyDescent="0.3">
      <c r="A435" s="7"/>
      <c r="B435"/>
    </row>
    <row r="436" spans="1:2" s="1" customFormat="1" x14ac:dyDescent="0.3">
      <c r="A436" s="7"/>
      <c r="B436"/>
    </row>
    <row r="437" spans="1:2" s="1" customFormat="1" x14ac:dyDescent="0.3">
      <c r="A437" s="7"/>
      <c r="B437"/>
    </row>
    <row r="438" spans="1:2" s="1" customFormat="1" x14ac:dyDescent="0.3">
      <c r="A438" s="7"/>
      <c r="B438"/>
    </row>
    <row r="439" spans="1:2" s="1" customFormat="1" x14ac:dyDescent="0.3">
      <c r="A439" s="7"/>
      <c r="B439"/>
    </row>
    <row r="440" spans="1:2" s="1" customFormat="1" x14ac:dyDescent="0.3">
      <c r="A440" s="7"/>
      <c r="B440"/>
    </row>
    <row r="441" spans="1:2" s="1" customFormat="1" x14ac:dyDescent="0.3">
      <c r="A441" s="7"/>
      <c r="B441"/>
    </row>
    <row r="442" spans="1:2" s="1" customFormat="1" x14ac:dyDescent="0.3">
      <c r="A442" s="7"/>
      <c r="B442"/>
    </row>
    <row r="443" spans="1:2" s="1" customFormat="1" x14ac:dyDescent="0.3">
      <c r="A443" s="7"/>
      <c r="B443"/>
    </row>
    <row r="444" spans="1:2" s="1" customFormat="1" x14ac:dyDescent="0.3">
      <c r="A444" s="7"/>
      <c r="B444"/>
    </row>
    <row r="445" spans="1:2" s="1" customFormat="1" x14ac:dyDescent="0.3">
      <c r="A445" s="7"/>
      <c r="B445"/>
    </row>
    <row r="446" spans="1:2" s="1" customFormat="1" x14ac:dyDescent="0.3">
      <c r="A446" s="7"/>
      <c r="B446"/>
    </row>
    <row r="447" spans="1:2" s="1" customFormat="1" x14ac:dyDescent="0.3">
      <c r="A447" s="7"/>
      <c r="B447"/>
    </row>
    <row r="448" spans="1:2" s="1" customFormat="1" x14ac:dyDescent="0.3">
      <c r="A448" s="7"/>
      <c r="B448"/>
    </row>
    <row r="449" spans="1:2" s="1" customFormat="1" x14ac:dyDescent="0.3">
      <c r="A449" s="7"/>
      <c r="B449"/>
    </row>
    <row r="450" spans="1:2" s="1" customFormat="1" x14ac:dyDescent="0.3">
      <c r="A450" s="7"/>
      <c r="B450"/>
    </row>
    <row r="451" spans="1:2" s="1" customFormat="1" x14ac:dyDescent="0.3">
      <c r="A451" s="7"/>
      <c r="B451"/>
    </row>
    <row r="452" spans="1:2" s="1" customFormat="1" x14ac:dyDescent="0.3">
      <c r="A452" s="7"/>
      <c r="B452"/>
    </row>
    <row r="453" spans="1:2" s="1" customFormat="1" x14ac:dyDescent="0.3">
      <c r="A453" s="7"/>
      <c r="B453"/>
    </row>
    <row r="454" spans="1:2" s="1" customFormat="1" x14ac:dyDescent="0.3">
      <c r="A454" s="7"/>
      <c r="B454"/>
    </row>
    <row r="455" spans="1:2" s="1" customFormat="1" x14ac:dyDescent="0.3">
      <c r="A455" s="7"/>
      <c r="B455"/>
    </row>
    <row r="456" spans="1:2" s="1" customFormat="1" x14ac:dyDescent="0.3">
      <c r="A456" s="7"/>
      <c r="B456"/>
    </row>
    <row r="457" spans="1:2" s="1" customFormat="1" x14ac:dyDescent="0.3">
      <c r="A457" s="7"/>
      <c r="B457"/>
    </row>
    <row r="458" spans="1:2" s="1" customFormat="1" x14ac:dyDescent="0.3">
      <c r="A458" s="7"/>
      <c r="B458"/>
    </row>
    <row r="459" spans="1:2" s="1" customFormat="1" x14ac:dyDescent="0.3">
      <c r="A459" s="7"/>
      <c r="B459"/>
    </row>
    <row r="460" spans="1:2" s="1" customFormat="1" x14ac:dyDescent="0.3">
      <c r="A460" s="7"/>
      <c r="B460"/>
    </row>
    <row r="461" spans="1:2" s="1" customFormat="1" x14ac:dyDescent="0.3">
      <c r="A461" s="7"/>
      <c r="B461"/>
    </row>
    <row r="462" spans="1:2" s="1" customFormat="1" x14ac:dyDescent="0.3">
      <c r="A462" s="7"/>
      <c r="B462"/>
    </row>
    <row r="463" spans="1:2" s="1" customFormat="1" x14ac:dyDescent="0.3">
      <c r="A463" s="7"/>
      <c r="B463"/>
    </row>
    <row r="464" spans="1:2" s="1" customFormat="1" x14ac:dyDescent="0.3">
      <c r="A464" s="7"/>
      <c r="B464"/>
    </row>
    <row r="465" spans="1:2" s="1" customFormat="1" x14ac:dyDescent="0.3">
      <c r="A465" s="7"/>
      <c r="B465"/>
    </row>
    <row r="466" spans="1:2" s="1" customFormat="1" x14ac:dyDescent="0.3">
      <c r="A466" s="7"/>
      <c r="B466"/>
    </row>
    <row r="467" spans="1:2" s="1" customFormat="1" x14ac:dyDescent="0.3">
      <c r="A467" s="7"/>
      <c r="B467"/>
    </row>
    <row r="468" spans="1:2" s="1" customFormat="1" x14ac:dyDescent="0.3">
      <c r="A468" s="7"/>
      <c r="B468"/>
    </row>
    <row r="469" spans="1:2" s="1" customFormat="1" x14ac:dyDescent="0.3">
      <c r="A469" s="7"/>
      <c r="B469"/>
    </row>
    <row r="470" spans="1:2" s="1" customFormat="1" x14ac:dyDescent="0.3">
      <c r="A470" s="7"/>
      <c r="B470"/>
    </row>
    <row r="471" spans="1:2" s="1" customFormat="1" x14ac:dyDescent="0.3">
      <c r="A471" s="7"/>
      <c r="B471"/>
    </row>
    <row r="472" spans="1:2" s="1" customFormat="1" x14ac:dyDescent="0.3">
      <c r="A472" s="7"/>
      <c r="B472"/>
    </row>
    <row r="473" spans="1:2" s="1" customFormat="1" x14ac:dyDescent="0.3">
      <c r="A473" s="7"/>
      <c r="B473"/>
    </row>
    <row r="474" spans="1:2" s="1" customFormat="1" x14ac:dyDescent="0.3">
      <c r="A474" s="7"/>
      <c r="B474"/>
    </row>
    <row r="475" spans="1:2" s="1" customFormat="1" x14ac:dyDescent="0.3">
      <c r="A475" s="7"/>
      <c r="B475"/>
    </row>
    <row r="476" spans="1:2" s="1" customFormat="1" x14ac:dyDescent="0.3">
      <c r="A476" s="7"/>
      <c r="B476"/>
    </row>
    <row r="477" spans="1:2" s="1" customFormat="1" x14ac:dyDescent="0.3">
      <c r="A477" s="7"/>
      <c r="B477"/>
    </row>
    <row r="478" spans="1:2" s="1" customFormat="1" x14ac:dyDescent="0.3">
      <c r="A478" s="7"/>
      <c r="B478"/>
    </row>
    <row r="479" spans="1:2" s="1" customFormat="1" x14ac:dyDescent="0.3">
      <c r="A479" s="7"/>
      <c r="B479"/>
    </row>
    <row r="480" spans="1:2" s="1" customFormat="1" x14ac:dyDescent="0.3">
      <c r="A480" s="7"/>
      <c r="B480"/>
    </row>
    <row r="481" spans="1:2" s="1" customFormat="1" x14ac:dyDescent="0.3">
      <c r="A481" s="7"/>
      <c r="B481"/>
    </row>
    <row r="482" spans="1:2" s="1" customFormat="1" x14ac:dyDescent="0.3">
      <c r="A482" s="7"/>
      <c r="B482"/>
    </row>
    <row r="483" spans="1:2" s="1" customFormat="1" x14ac:dyDescent="0.3">
      <c r="A483" s="7"/>
      <c r="B483"/>
    </row>
    <row r="484" spans="1:2" s="1" customFormat="1" x14ac:dyDescent="0.3">
      <c r="A484" s="7"/>
      <c r="B484"/>
    </row>
    <row r="485" spans="1:2" s="1" customFormat="1" x14ac:dyDescent="0.3">
      <c r="A485" s="7"/>
      <c r="B485"/>
    </row>
    <row r="486" spans="1:2" s="1" customFormat="1" x14ac:dyDescent="0.3">
      <c r="A486" s="7"/>
      <c r="B486"/>
    </row>
    <row r="487" spans="1:2" s="1" customFormat="1" x14ac:dyDescent="0.3">
      <c r="A487" s="7"/>
      <c r="B487"/>
    </row>
    <row r="488" spans="1:2" s="1" customFormat="1" x14ac:dyDescent="0.3">
      <c r="A488" s="7"/>
      <c r="B488"/>
    </row>
    <row r="489" spans="1:2" s="1" customFormat="1" x14ac:dyDescent="0.3">
      <c r="A489" s="7"/>
      <c r="B489"/>
    </row>
    <row r="490" spans="1:2" s="1" customFormat="1" x14ac:dyDescent="0.3">
      <c r="A490" s="7"/>
      <c r="B490"/>
    </row>
    <row r="491" spans="1:2" s="1" customFormat="1" x14ac:dyDescent="0.3">
      <c r="A491" s="7"/>
      <c r="B491"/>
    </row>
    <row r="492" spans="1:2" s="1" customFormat="1" x14ac:dyDescent="0.3">
      <c r="A492" s="7"/>
      <c r="B492"/>
    </row>
    <row r="493" spans="1:2" s="1" customFormat="1" x14ac:dyDescent="0.3">
      <c r="A493" s="7"/>
      <c r="B493"/>
    </row>
    <row r="494" spans="1:2" s="1" customFormat="1" x14ac:dyDescent="0.3">
      <c r="A494" s="7"/>
      <c r="B494"/>
    </row>
    <row r="495" spans="1:2" s="1" customFormat="1" x14ac:dyDescent="0.3">
      <c r="A495" s="7"/>
      <c r="B495"/>
    </row>
    <row r="496" spans="1:2" s="1" customFormat="1" x14ac:dyDescent="0.3">
      <c r="A496" s="7"/>
      <c r="B496"/>
    </row>
    <row r="497" spans="1:2" s="1" customFormat="1" x14ac:dyDescent="0.3">
      <c r="A497" s="7"/>
      <c r="B497"/>
    </row>
    <row r="498" spans="1:2" s="1" customFormat="1" x14ac:dyDescent="0.3">
      <c r="A498" s="7"/>
      <c r="B498"/>
    </row>
    <row r="499" spans="1:2" s="1" customFormat="1" x14ac:dyDescent="0.3">
      <c r="A499" s="7"/>
      <c r="B499"/>
    </row>
    <row r="500" spans="1:2" s="1" customFormat="1" x14ac:dyDescent="0.3">
      <c r="A500" s="7"/>
      <c r="B500"/>
    </row>
    <row r="501" spans="1:2" s="1" customFormat="1" x14ac:dyDescent="0.3">
      <c r="A501" s="7"/>
      <c r="B501"/>
    </row>
    <row r="502" spans="1:2" s="1" customFormat="1" x14ac:dyDescent="0.3">
      <c r="A502" s="7"/>
      <c r="B502"/>
    </row>
    <row r="503" spans="1:2" s="1" customFormat="1" x14ac:dyDescent="0.3">
      <c r="A503" s="7"/>
      <c r="B503"/>
    </row>
    <row r="504" spans="1:2" s="1" customFormat="1" x14ac:dyDescent="0.3">
      <c r="A504" s="7"/>
      <c r="B504"/>
    </row>
    <row r="505" spans="1:2" s="1" customFormat="1" x14ac:dyDescent="0.3">
      <c r="A505" s="7"/>
      <c r="B505"/>
    </row>
    <row r="506" spans="1:2" s="1" customFormat="1" x14ac:dyDescent="0.3">
      <c r="A506" s="7"/>
      <c r="B506"/>
    </row>
    <row r="507" spans="1:2" s="1" customFormat="1" x14ac:dyDescent="0.3">
      <c r="A507" s="7"/>
      <c r="B507"/>
    </row>
    <row r="508" spans="1:2" s="1" customFormat="1" x14ac:dyDescent="0.3">
      <c r="A508" s="7"/>
      <c r="B508"/>
    </row>
    <row r="509" spans="1:2" s="1" customFormat="1" x14ac:dyDescent="0.3">
      <c r="A509" s="7"/>
      <c r="B509"/>
    </row>
    <row r="510" spans="1:2" s="1" customFormat="1" x14ac:dyDescent="0.3">
      <c r="A510" s="7"/>
      <c r="B510"/>
    </row>
    <row r="511" spans="1:2" s="1" customFormat="1" x14ac:dyDescent="0.3">
      <c r="A511" s="7"/>
      <c r="B511"/>
    </row>
    <row r="512" spans="1:2" s="1" customFormat="1" x14ac:dyDescent="0.3">
      <c r="A512" s="7"/>
      <c r="B512"/>
    </row>
    <row r="513" spans="1:2" s="1" customFormat="1" x14ac:dyDescent="0.3">
      <c r="A513" s="7"/>
      <c r="B513"/>
    </row>
    <row r="514" spans="1:2" s="1" customFormat="1" x14ac:dyDescent="0.3">
      <c r="A514" s="7"/>
      <c r="B514"/>
    </row>
    <row r="515" spans="1:2" s="1" customFormat="1" x14ac:dyDescent="0.3">
      <c r="A515" s="7"/>
      <c r="B515"/>
    </row>
    <row r="516" spans="1:2" s="1" customFormat="1" x14ac:dyDescent="0.3">
      <c r="A516" s="7"/>
      <c r="B516"/>
    </row>
    <row r="517" spans="1:2" x14ac:dyDescent="0.3">
      <c r="A517" s="7"/>
    </row>
    <row r="518" spans="1:2" x14ac:dyDescent="0.3">
      <c r="A518" s="7"/>
    </row>
    <row r="519" spans="1:2" x14ac:dyDescent="0.3">
      <c r="A519" s="7"/>
    </row>
    <row r="520" spans="1:2" x14ac:dyDescent="0.3">
      <c r="A520" s="7"/>
    </row>
    <row r="521" spans="1:2" x14ac:dyDescent="0.3">
      <c r="A521" s="7"/>
    </row>
    <row r="522" spans="1:2" x14ac:dyDescent="0.3">
      <c r="A522" s="7"/>
    </row>
    <row r="523" spans="1:2" x14ac:dyDescent="0.3">
      <c r="A523" s="7"/>
    </row>
    <row r="524" spans="1:2" x14ac:dyDescent="0.3">
      <c r="A524" s="7"/>
    </row>
    <row r="525" spans="1:2" x14ac:dyDescent="0.3">
      <c r="A525" s="7"/>
    </row>
    <row r="526" spans="1:2" x14ac:dyDescent="0.3">
      <c r="A526" s="7"/>
    </row>
    <row r="527" spans="1:2" x14ac:dyDescent="0.3">
      <c r="A527" s="7"/>
    </row>
    <row r="528" spans="1:2" x14ac:dyDescent="0.3">
      <c r="A528" s="7"/>
    </row>
    <row r="529" spans="1:1" x14ac:dyDescent="0.3">
      <c r="A529" s="7"/>
    </row>
    <row r="530" spans="1:1" x14ac:dyDescent="0.3">
      <c r="A530" s="7"/>
    </row>
    <row r="531" spans="1:1" x14ac:dyDescent="0.3">
      <c r="A531" s="7"/>
    </row>
    <row r="532" spans="1:1" x14ac:dyDescent="0.3">
      <c r="A532" s="7"/>
    </row>
    <row r="533" spans="1:1" x14ac:dyDescent="0.3">
      <c r="A533" s="7"/>
    </row>
    <row r="534" spans="1:1" x14ac:dyDescent="0.3">
      <c r="A534" s="7"/>
    </row>
    <row r="535" spans="1:1" x14ac:dyDescent="0.3">
      <c r="A535" s="7"/>
    </row>
    <row r="536" spans="1:1" x14ac:dyDescent="0.3">
      <c r="A536" s="7"/>
    </row>
    <row r="537" spans="1:1" x14ac:dyDescent="0.3">
      <c r="A537" s="7"/>
    </row>
    <row r="538" spans="1:1" x14ac:dyDescent="0.3">
      <c r="A538" s="7"/>
    </row>
    <row r="539" spans="1:1" x14ac:dyDescent="0.3">
      <c r="A539" s="7"/>
    </row>
    <row r="540" spans="1:1" x14ac:dyDescent="0.3">
      <c r="A540" s="7"/>
    </row>
    <row r="541" spans="1:1" x14ac:dyDescent="0.3">
      <c r="A541" s="7"/>
    </row>
  </sheetData>
  <mergeCells count="4">
    <mergeCell ref="C4:E4"/>
    <mergeCell ref="A7:E7"/>
    <mergeCell ref="A8:E8"/>
    <mergeCell ref="A9:E9"/>
  </mergeCells>
  <pageMargins left="0.59055118110236227" right="0.39370078740157483" top="0.78740157480314965" bottom="0.78740157480314965" header="0.51181102362204722" footer="0.51181102362204722"/>
  <pageSetup paperSize="9" scale="6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Гордиенко</dc:creator>
  <cp:lastModifiedBy>Свободный комп</cp:lastModifiedBy>
  <cp:lastPrinted>2024-11-18T00:25:35Z</cp:lastPrinted>
  <dcterms:created xsi:type="dcterms:W3CDTF">2022-10-20T04:09:15Z</dcterms:created>
  <dcterms:modified xsi:type="dcterms:W3CDTF">2024-11-18T00:26:38Z</dcterms:modified>
</cp:coreProperties>
</file>